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renz\Desktop\"/>
    </mc:Choice>
  </mc:AlternateContent>
  <bookViews>
    <workbookView xWindow="0" yWindow="0" windowWidth="24000" windowHeight="9600"/>
  </bookViews>
  <sheets>
    <sheet name="RIY vs. RIW" sheetId="2" r:id="rId1"/>
  </sheets>
  <definedNames>
    <definedName name="alpha" localSheetId="0">'RIY vs. RIW'!$D$6</definedName>
    <definedName name="alpha">#REF!</definedName>
    <definedName name="beta" localSheetId="0">'RIY vs. RIW'!$D$8</definedName>
    <definedName name="beta">#REF!</definedName>
    <definedName name="i" localSheetId="0">'RIY vs. RIW'!$D$12</definedName>
    <definedName name="i">#REF!</definedName>
    <definedName name="kappa" localSheetId="0">'RIY vs. RIW'!$D$10</definedName>
    <definedName name="kappa">#REF!</definedName>
    <definedName name="n" localSheetId="0">'RIY vs. RIW'!#REF!</definedName>
    <definedName name="n">#REF!</definedName>
    <definedName name="p" localSheetId="0">'RIY vs. RIW'!$J$5</definedName>
    <definedName name="p">#REF!</definedName>
    <definedName name="Zillm" localSheetId="0">'RIY vs. RIW'!#REF!</definedName>
    <definedName name="Zill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T5" i="2"/>
  <c r="D4" i="2" l="1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P16" i="2"/>
  <c r="Q16" i="2" s="1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T16" i="2"/>
  <c r="J17" i="2"/>
  <c r="T17" i="2" s="1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W17" i="2" l="1"/>
  <c r="AA17" i="2"/>
  <c r="AE17" i="2"/>
  <c r="AI17" i="2"/>
  <c r="AM17" i="2"/>
  <c r="AQ17" i="2"/>
  <c r="AU17" i="2"/>
  <c r="AY17" i="2"/>
  <c r="BC17" i="2"/>
  <c r="X17" i="2"/>
  <c r="AB17" i="2"/>
  <c r="AF17" i="2"/>
  <c r="AJ17" i="2"/>
  <c r="AN17" i="2"/>
  <c r="AR17" i="2"/>
  <c r="AV17" i="2"/>
  <c r="AZ17" i="2"/>
  <c r="P17" i="2"/>
  <c r="U17" i="2"/>
  <c r="Y17" i="2"/>
  <c r="AC17" i="2"/>
  <c r="AG17" i="2"/>
  <c r="AK17" i="2"/>
  <c r="AO17" i="2"/>
  <c r="AS17" i="2"/>
  <c r="AW17" i="2"/>
  <c r="BA17" i="2"/>
  <c r="V17" i="2"/>
  <c r="AL17" i="2"/>
  <c r="BB17" i="2"/>
  <c r="Z17" i="2"/>
  <c r="AP17" i="2"/>
  <c r="AD17" i="2"/>
  <c r="AT17" i="2"/>
  <c r="AH17" i="2"/>
  <c r="AX17" i="2"/>
  <c r="J18" i="2"/>
  <c r="L16" i="2"/>
  <c r="O16" i="2" s="1"/>
  <c r="X18" i="2" l="1"/>
  <c r="AB18" i="2"/>
  <c r="AF18" i="2"/>
  <c r="AJ18" i="2"/>
  <c r="AN18" i="2"/>
  <c r="AR18" i="2"/>
  <c r="AV18" i="2"/>
  <c r="AZ18" i="2"/>
  <c r="U18" i="2"/>
  <c r="Y18" i="2"/>
  <c r="AC18" i="2"/>
  <c r="AG18" i="2"/>
  <c r="AK18" i="2"/>
  <c r="AO18" i="2"/>
  <c r="AS18" i="2"/>
  <c r="AW18" i="2"/>
  <c r="BA18" i="2"/>
  <c r="V18" i="2"/>
  <c r="Z18" i="2"/>
  <c r="AD18" i="2"/>
  <c r="AH18" i="2"/>
  <c r="AL18" i="2"/>
  <c r="AP18" i="2"/>
  <c r="AT18" i="2"/>
  <c r="AX18" i="2"/>
  <c r="BB18" i="2"/>
  <c r="AI18" i="2"/>
  <c r="AY18" i="2"/>
  <c r="W18" i="2"/>
  <c r="AM18" i="2"/>
  <c r="BC18" i="2"/>
  <c r="P18" i="2"/>
  <c r="AA18" i="2"/>
  <c r="AQ18" i="2"/>
  <c r="AU18" i="2"/>
  <c r="AE18" i="2"/>
  <c r="T18" i="2"/>
  <c r="J19" i="2"/>
  <c r="M17" i="2"/>
  <c r="N17" i="2" s="1"/>
  <c r="P19" i="2" l="1"/>
  <c r="U19" i="2"/>
  <c r="Y19" i="2"/>
  <c r="AC19" i="2"/>
  <c r="AG19" i="2"/>
  <c r="AK19" i="2"/>
  <c r="AO19" i="2"/>
  <c r="AS19" i="2"/>
  <c r="AW19" i="2"/>
  <c r="BA19" i="2"/>
  <c r="V19" i="2"/>
  <c r="Z19" i="2"/>
  <c r="AD19" i="2"/>
  <c r="AH19" i="2"/>
  <c r="AL19" i="2"/>
  <c r="AP19" i="2"/>
  <c r="AT19" i="2"/>
  <c r="AX19" i="2"/>
  <c r="BB19" i="2"/>
  <c r="W19" i="2"/>
  <c r="AA19" i="2"/>
  <c r="AE19" i="2"/>
  <c r="AI19" i="2"/>
  <c r="AM19" i="2"/>
  <c r="AQ19" i="2"/>
  <c r="AU19" i="2"/>
  <c r="AY19" i="2"/>
  <c r="BC19" i="2"/>
  <c r="AF19" i="2"/>
  <c r="AV19" i="2"/>
  <c r="AJ19" i="2"/>
  <c r="AZ19" i="2"/>
  <c r="X19" i="2"/>
  <c r="AN19" i="2"/>
  <c r="AB19" i="2"/>
  <c r="AR19" i="2"/>
  <c r="T19" i="2"/>
  <c r="J20" i="2"/>
  <c r="Q17" i="2"/>
  <c r="O17" i="2"/>
  <c r="V20" i="2" l="1"/>
  <c r="Z20" i="2"/>
  <c r="AD20" i="2"/>
  <c r="AH20" i="2"/>
  <c r="AL20" i="2"/>
  <c r="AP20" i="2"/>
  <c r="AT20" i="2"/>
  <c r="AX20" i="2"/>
  <c r="BB20" i="2"/>
  <c r="P20" i="2"/>
  <c r="W20" i="2"/>
  <c r="AA20" i="2"/>
  <c r="AE20" i="2"/>
  <c r="AI20" i="2"/>
  <c r="AM20" i="2"/>
  <c r="AQ20" i="2"/>
  <c r="AU20" i="2"/>
  <c r="AY20" i="2"/>
  <c r="BC20" i="2"/>
  <c r="X20" i="2"/>
  <c r="AB20" i="2"/>
  <c r="AF20" i="2"/>
  <c r="AJ20" i="2"/>
  <c r="AN20" i="2"/>
  <c r="AR20" i="2"/>
  <c r="AV20" i="2"/>
  <c r="AZ20" i="2"/>
  <c r="AC20" i="2"/>
  <c r="AS20" i="2"/>
  <c r="AG20" i="2"/>
  <c r="AW20" i="2"/>
  <c r="U20" i="2"/>
  <c r="AK20" i="2"/>
  <c r="BA20" i="2"/>
  <c r="AO20" i="2"/>
  <c r="Y20" i="2"/>
  <c r="T20" i="2"/>
  <c r="J21" i="2"/>
  <c r="M18" i="2"/>
  <c r="N18" i="2" s="1"/>
  <c r="W21" i="2" l="1"/>
  <c r="AA21" i="2"/>
  <c r="AE21" i="2"/>
  <c r="AI21" i="2"/>
  <c r="AM21" i="2"/>
  <c r="AQ21" i="2"/>
  <c r="AU21" i="2"/>
  <c r="AY21" i="2"/>
  <c r="BC21" i="2"/>
  <c r="X21" i="2"/>
  <c r="AB21" i="2"/>
  <c r="AF21" i="2"/>
  <c r="P21" i="2"/>
  <c r="U21" i="2"/>
  <c r="Y21" i="2"/>
  <c r="AC21" i="2"/>
  <c r="AG21" i="2"/>
  <c r="AK21" i="2"/>
  <c r="AO21" i="2"/>
  <c r="AS21" i="2"/>
  <c r="AW21" i="2"/>
  <c r="BA21" i="2"/>
  <c r="Z21" i="2"/>
  <c r="AL21" i="2"/>
  <c r="AT21" i="2"/>
  <c r="BB21" i="2"/>
  <c r="AD21" i="2"/>
  <c r="AN21" i="2"/>
  <c r="AV21" i="2"/>
  <c r="AH21" i="2"/>
  <c r="AP21" i="2"/>
  <c r="AX21" i="2"/>
  <c r="AZ21" i="2"/>
  <c r="V21" i="2"/>
  <c r="AJ21" i="2"/>
  <c r="AR21" i="2"/>
  <c r="J22" i="2"/>
  <c r="Q18" i="2"/>
  <c r="O18" i="2"/>
  <c r="Y22" i="2" l="1"/>
  <c r="AC22" i="2"/>
  <c r="AG22" i="2"/>
  <c r="AK22" i="2"/>
  <c r="AO22" i="2"/>
  <c r="AS22" i="2"/>
  <c r="AW22" i="2"/>
  <c r="BA22" i="2"/>
  <c r="W22" i="2"/>
  <c r="AA22" i="2"/>
  <c r="AE22" i="2"/>
  <c r="AI22" i="2"/>
  <c r="AM22" i="2"/>
  <c r="AQ22" i="2"/>
  <c r="AU22" i="2"/>
  <c r="AY22" i="2"/>
  <c r="BC22" i="2"/>
  <c r="AB22" i="2"/>
  <c r="AJ22" i="2"/>
  <c r="AR22" i="2"/>
  <c r="AZ22" i="2"/>
  <c r="V22" i="2"/>
  <c r="AD22" i="2"/>
  <c r="AL22" i="2"/>
  <c r="AT22" i="2"/>
  <c r="BB22" i="2"/>
  <c r="X22" i="2"/>
  <c r="AF22" i="2"/>
  <c r="AN22" i="2"/>
  <c r="AV22" i="2"/>
  <c r="AX22" i="2"/>
  <c r="Z22" i="2"/>
  <c r="P22" i="2"/>
  <c r="AH22" i="2"/>
  <c r="AP22" i="2"/>
  <c r="T22" i="2"/>
  <c r="J23" i="2"/>
  <c r="M19" i="2"/>
  <c r="N19" i="2" s="1"/>
  <c r="P23" i="2" l="1"/>
  <c r="W23" i="2"/>
  <c r="AA23" i="2"/>
  <c r="AE23" i="2"/>
  <c r="AI23" i="2"/>
  <c r="AM23" i="2"/>
  <c r="AQ23" i="2"/>
  <c r="AU23" i="2"/>
  <c r="AY23" i="2"/>
  <c r="BC23" i="2"/>
  <c r="Y23" i="2"/>
  <c r="AC23" i="2"/>
  <c r="AG23" i="2"/>
  <c r="AK23" i="2"/>
  <c r="AO23" i="2"/>
  <c r="AS23" i="2"/>
  <c r="AW23" i="2"/>
  <c r="BA23" i="2"/>
  <c r="Z23" i="2"/>
  <c r="AH23" i="2"/>
  <c r="AP23" i="2"/>
  <c r="AX23" i="2"/>
  <c r="AB23" i="2"/>
  <c r="AJ23" i="2"/>
  <c r="AR23" i="2"/>
  <c r="AZ23" i="2"/>
  <c r="U23" i="2"/>
  <c r="AD23" i="2"/>
  <c r="AL23" i="2"/>
  <c r="AT23" i="2"/>
  <c r="BB23" i="2"/>
  <c r="AV23" i="2"/>
  <c r="X23" i="2"/>
  <c r="AF23" i="2"/>
  <c r="T23" i="2"/>
  <c r="AN23" i="2"/>
  <c r="J24" i="2"/>
  <c r="O19" i="2"/>
  <c r="Q19" i="2"/>
  <c r="Y24" i="2" l="1"/>
  <c r="AC24" i="2"/>
  <c r="AG24" i="2"/>
  <c r="AK24" i="2"/>
  <c r="AO24" i="2"/>
  <c r="AS24" i="2"/>
  <c r="AW24" i="2"/>
  <c r="P24" i="2"/>
  <c r="V24" i="2"/>
  <c r="AA24" i="2"/>
  <c r="AE24" i="2"/>
  <c r="AI24" i="2"/>
  <c r="AM24" i="2"/>
  <c r="AQ24" i="2"/>
  <c r="AU24" i="2"/>
  <c r="AY24" i="2"/>
  <c r="BC24" i="2"/>
  <c r="X24" i="2"/>
  <c r="AF24" i="2"/>
  <c r="AN24" i="2"/>
  <c r="AV24" i="2"/>
  <c r="BB24" i="2"/>
  <c r="Z24" i="2"/>
  <c r="AH24" i="2"/>
  <c r="AP24" i="2"/>
  <c r="AX24" i="2"/>
  <c r="AB24" i="2"/>
  <c r="AJ24" i="2"/>
  <c r="AR24" i="2"/>
  <c r="AZ24" i="2"/>
  <c r="AT24" i="2"/>
  <c r="U24" i="2"/>
  <c r="BA24" i="2"/>
  <c r="AD24" i="2"/>
  <c r="AL24" i="2"/>
  <c r="T24" i="2"/>
  <c r="J25" i="2"/>
  <c r="M20" i="2"/>
  <c r="N20" i="2" s="1"/>
  <c r="P25" i="2" l="1"/>
  <c r="Y25" i="2"/>
  <c r="AC25" i="2"/>
  <c r="AG25" i="2"/>
  <c r="AK25" i="2"/>
  <c r="AO25" i="2"/>
  <c r="Z25" i="2"/>
  <c r="AE25" i="2"/>
  <c r="AJ25" i="2"/>
  <c r="AP25" i="2"/>
  <c r="AT25" i="2"/>
  <c r="AX25" i="2"/>
  <c r="BB25" i="2"/>
  <c r="U25" i="2"/>
  <c r="AA25" i="2"/>
  <c r="AF25" i="2"/>
  <c r="AL25" i="2"/>
  <c r="AQ25" i="2"/>
  <c r="AU25" i="2"/>
  <c r="AY25" i="2"/>
  <c r="BC25" i="2"/>
  <c r="V25" i="2"/>
  <c r="AB25" i="2"/>
  <c r="AH25" i="2"/>
  <c r="AM25" i="2"/>
  <c r="AR25" i="2"/>
  <c r="AV25" i="2"/>
  <c r="AZ25" i="2"/>
  <c r="AI25" i="2"/>
  <c r="BA25" i="2"/>
  <c r="AN25" i="2"/>
  <c r="W25" i="2"/>
  <c r="AS25" i="2"/>
  <c r="AD25" i="2"/>
  <c r="AW25" i="2"/>
  <c r="T25" i="2"/>
  <c r="J26" i="2"/>
  <c r="O20" i="2"/>
  <c r="Q20" i="2"/>
  <c r="P26" i="2" l="1"/>
  <c r="W26" i="2"/>
  <c r="AB26" i="2"/>
  <c r="AF26" i="2"/>
  <c r="AJ26" i="2"/>
  <c r="AN26" i="2"/>
  <c r="AR26" i="2"/>
  <c r="AV26" i="2"/>
  <c r="AZ26" i="2"/>
  <c r="X26" i="2"/>
  <c r="AC26" i="2"/>
  <c r="AG26" i="2"/>
  <c r="AK26" i="2"/>
  <c r="AO26" i="2"/>
  <c r="AS26" i="2"/>
  <c r="AW26" i="2"/>
  <c r="BA26" i="2"/>
  <c r="U26" i="2"/>
  <c r="Z26" i="2"/>
  <c r="AD26" i="2"/>
  <c r="AH26" i="2"/>
  <c r="AL26" i="2"/>
  <c r="AP26" i="2"/>
  <c r="AT26" i="2"/>
  <c r="AX26" i="2"/>
  <c r="BB26" i="2"/>
  <c r="AI26" i="2"/>
  <c r="AY26" i="2"/>
  <c r="V26" i="2"/>
  <c r="AM26" i="2"/>
  <c r="BC26" i="2"/>
  <c r="AA26" i="2"/>
  <c r="AQ26" i="2"/>
  <c r="AU26" i="2"/>
  <c r="AE26" i="2"/>
  <c r="T26" i="2"/>
  <c r="J27" i="2"/>
  <c r="M21" i="2"/>
  <c r="N21" i="2" s="1"/>
  <c r="P27" i="2" l="1"/>
  <c r="U27" i="2"/>
  <c r="Y27" i="2"/>
  <c r="AD27" i="2"/>
  <c r="AH27" i="2"/>
  <c r="AL27" i="2"/>
  <c r="AP27" i="2"/>
  <c r="AT27" i="2"/>
  <c r="AX27" i="2"/>
  <c r="BB27" i="2"/>
  <c r="V27" i="2"/>
  <c r="AA27" i="2"/>
  <c r="AE27" i="2"/>
  <c r="AI27" i="2"/>
  <c r="AM27" i="2"/>
  <c r="AQ27" i="2"/>
  <c r="AU27" i="2"/>
  <c r="AY27" i="2"/>
  <c r="BC27" i="2"/>
  <c r="W27" i="2"/>
  <c r="AB27" i="2"/>
  <c r="AF27" i="2"/>
  <c r="AJ27" i="2"/>
  <c r="AN27" i="2"/>
  <c r="AR27" i="2"/>
  <c r="AV27" i="2"/>
  <c r="AZ27" i="2"/>
  <c r="AG27" i="2"/>
  <c r="AW27" i="2"/>
  <c r="AK27" i="2"/>
  <c r="BA27" i="2"/>
  <c r="X27" i="2"/>
  <c r="AO27" i="2"/>
  <c r="AS27" i="2"/>
  <c r="AC27" i="2"/>
  <c r="T27" i="2"/>
  <c r="J28" i="2"/>
  <c r="Q21" i="2"/>
  <c r="O21" i="2"/>
  <c r="P28" i="2" l="1"/>
  <c r="W28" i="2"/>
  <c r="AB28" i="2"/>
  <c r="AF28" i="2"/>
  <c r="AJ28" i="2"/>
  <c r="AN28" i="2"/>
  <c r="AR28" i="2"/>
  <c r="AV28" i="2"/>
  <c r="AZ28" i="2"/>
  <c r="X28" i="2"/>
  <c r="AC28" i="2"/>
  <c r="AG28" i="2"/>
  <c r="AK28" i="2"/>
  <c r="AO28" i="2"/>
  <c r="AS28" i="2"/>
  <c r="AW28" i="2"/>
  <c r="BA28" i="2"/>
  <c r="U28" i="2"/>
  <c r="Y28" i="2"/>
  <c r="AD28" i="2"/>
  <c r="AH28" i="2"/>
  <c r="AL28" i="2"/>
  <c r="AP28" i="2"/>
  <c r="AT28" i="2"/>
  <c r="AX28" i="2"/>
  <c r="BB28" i="2"/>
  <c r="AE28" i="2"/>
  <c r="AU28" i="2"/>
  <c r="AI28" i="2"/>
  <c r="AY28" i="2"/>
  <c r="V28" i="2"/>
  <c r="AM28" i="2"/>
  <c r="BC28" i="2"/>
  <c r="AQ28" i="2"/>
  <c r="T28" i="2"/>
  <c r="Z28" i="2"/>
  <c r="T21" i="2"/>
  <c r="T8" i="2" s="1"/>
  <c r="J29" i="2"/>
  <c r="M22" i="2"/>
  <c r="N22" i="2" s="1"/>
  <c r="P29" i="2" l="1"/>
  <c r="U29" i="2"/>
  <c r="Y29" i="2"/>
  <c r="AD29" i="2"/>
  <c r="AH29" i="2"/>
  <c r="AL29" i="2"/>
  <c r="AP29" i="2"/>
  <c r="AT29" i="2"/>
  <c r="AX29" i="2"/>
  <c r="BB29" i="2"/>
  <c r="V29" i="2"/>
  <c r="Z29" i="2"/>
  <c r="AE29" i="2"/>
  <c r="AI29" i="2"/>
  <c r="AM29" i="2"/>
  <c r="AQ29" i="2"/>
  <c r="W29" i="2"/>
  <c r="AA29" i="2"/>
  <c r="AF29" i="2"/>
  <c r="AJ29" i="2"/>
  <c r="AN29" i="2"/>
  <c r="AR29" i="2"/>
  <c r="AV29" i="2"/>
  <c r="AZ29" i="2"/>
  <c r="AC29" i="2"/>
  <c r="AS29" i="2"/>
  <c r="BA29" i="2"/>
  <c r="AG29" i="2"/>
  <c r="AU29" i="2"/>
  <c r="BC29" i="2"/>
  <c r="AK29" i="2"/>
  <c r="AW29" i="2"/>
  <c r="AY29" i="2"/>
  <c r="X29" i="2"/>
  <c r="AO29" i="2"/>
  <c r="T29" i="2"/>
  <c r="J30" i="2"/>
  <c r="Q22" i="2"/>
  <c r="O22" i="2"/>
  <c r="W30" i="2" l="1"/>
  <c r="AA30" i="2"/>
  <c r="AF30" i="2"/>
  <c r="AJ30" i="2"/>
  <c r="AN30" i="2"/>
  <c r="AR30" i="2"/>
  <c r="AV30" i="2"/>
  <c r="AZ30" i="2"/>
  <c r="P30" i="2"/>
  <c r="U30" i="2"/>
  <c r="Y30" i="2"/>
  <c r="AD30" i="2"/>
  <c r="AH30" i="2"/>
  <c r="AL30" i="2"/>
  <c r="AP30" i="2"/>
  <c r="AT30" i="2"/>
  <c r="AX30" i="2"/>
  <c r="BB30" i="2"/>
  <c r="Z30" i="2"/>
  <c r="AI30" i="2"/>
  <c r="AQ30" i="2"/>
  <c r="AY30" i="2"/>
  <c r="AB30" i="2"/>
  <c r="AK30" i="2"/>
  <c r="AS30" i="2"/>
  <c r="BA30" i="2"/>
  <c r="V30" i="2"/>
  <c r="AE30" i="2"/>
  <c r="AM30" i="2"/>
  <c r="AU30" i="2"/>
  <c r="BC30" i="2"/>
  <c r="X30" i="2"/>
  <c r="AG30" i="2"/>
  <c r="AW30" i="2"/>
  <c r="AO30" i="2"/>
  <c r="T30" i="2"/>
  <c r="U22" i="2"/>
  <c r="U8" i="2" s="1"/>
  <c r="J31" i="2"/>
  <c r="M23" i="2"/>
  <c r="N23" i="2" s="1"/>
  <c r="P31" i="2" l="1"/>
  <c r="U31" i="2"/>
  <c r="Y31" i="2"/>
  <c r="AC31" i="2"/>
  <c r="AH31" i="2"/>
  <c r="AL31" i="2"/>
  <c r="AP31" i="2"/>
  <c r="AT31" i="2"/>
  <c r="AX31" i="2"/>
  <c r="W31" i="2"/>
  <c r="AA31" i="2"/>
  <c r="AF31" i="2"/>
  <c r="AJ31" i="2"/>
  <c r="AN31" i="2"/>
  <c r="AR31" i="2"/>
  <c r="AV31" i="2"/>
  <c r="AZ31" i="2"/>
  <c r="X31" i="2"/>
  <c r="AG31" i="2"/>
  <c r="AO31" i="2"/>
  <c r="AW31" i="2"/>
  <c r="BC31" i="2"/>
  <c r="Z31" i="2"/>
  <c r="AI31" i="2"/>
  <c r="AQ31" i="2"/>
  <c r="AY31" i="2"/>
  <c r="AB31" i="2"/>
  <c r="AK31" i="2"/>
  <c r="AS31" i="2"/>
  <c r="BA31" i="2"/>
  <c r="V31" i="2"/>
  <c r="BB31" i="2"/>
  <c r="AE31" i="2"/>
  <c r="AU31" i="2"/>
  <c r="AM31" i="2"/>
  <c r="T31" i="2"/>
  <c r="J32" i="2"/>
  <c r="O23" i="2"/>
  <c r="Q23" i="2"/>
  <c r="P32" i="2" l="1"/>
  <c r="U32" i="2"/>
  <c r="Y32" i="2"/>
  <c r="AC32" i="2"/>
  <c r="AH32" i="2"/>
  <c r="AL32" i="2"/>
  <c r="Z32" i="2"/>
  <c r="AF32" i="2"/>
  <c r="AK32" i="2"/>
  <c r="AP32" i="2"/>
  <c r="AT32" i="2"/>
  <c r="AX32" i="2"/>
  <c r="BB32" i="2"/>
  <c r="V32" i="2"/>
  <c r="AA32" i="2"/>
  <c r="AG32" i="2"/>
  <c r="AM32" i="2"/>
  <c r="AQ32" i="2"/>
  <c r="AU32" i="2"/>
  <c r="AY32" i="2"/>
  <c r="BC32" i="2"/>
  <c r="W32" i="2"/>
  <c r="AB32" i="2"/>
  <c r="AI32" i="2"/>
  <c r="AN32" i="2"/>
  <c r="AR32" i="2"/>
  <c r="AV32" i="2"/>
  <c r="AZ32" i="2"/>
  <c r="AO32" i="2"/>
  <c r="AD32" i="2"/>
  <c r="BA32" i="2"/>
  <c r="AW32" i="2"/>
  <c r="AJ32" i="2"/>
  <c r="T32" i="2"/>
  <c r="AS32" i="2"/>
  <c r="X32" i="2"/>
  <c r="V23" i="2"/>
  <c r="V8" i="2" s="1"/>
  <c r="J33" i="2"/>
  <c r="M24" i="2"/>
  <c r="N24" i="2" s="1"/>
  <c r="P33" i="2" l="1"/>
  <c r="W33" i="2"/>
  <c r="AA33" i="2"/>
  <c r="AE33" i="2"/>
  <c r="AJ33" i="2"/>
  <c r="AN33" i="2"/>
  <c r="AR33" i="2"/>
  <c r="AV33" i="2"/>
  <c r="AZ33" i="2"/>
  <c r="X33" i="2"/>
  <c r="AB33" i="2"/>
  <c r="AG33" i="2"/>
  <c r="AK33" i="2"/>
  <c r="AO33" i="2"/>
  <c r="AS33" i="2"/>
  <c r="AW33" i="2"/>
  <c r="BA33" i="2"/>
  <c r="U33" i="2"/>
  <c r="Y33" i="2"/>
  <c r="AC33" i="2"/>
  <c r="AH33" i="2"/>
  <c r="AL33" i="2"/>
  <c r="AP33" i="2"/>
  <c r="AT33" i="2"/>
  <c r="AX33" i="2"/>
  <c r="BB33" i="2"/>
  <c r="V33" i="2"/>
  <c r="AM33" i="2"/>
  <c r="BC33" i="2"/>
  <c r="AQ33" i="2"/>
  <c r="AU33" i="2"/>
  <c r="AD33" i="2"/>
  <c r="AI33" i="2"/>
  <c r="AY33" i="2"/>
  <c r="Z33" i="2"/>
  <c r="T33" i="2"/>
  <c r="J34" i="2"/>
  <c r="O24" i="2"/>
  <c r="Q24" i="2"/>
  <c r="P34" i="2" l="1"/>
  <c r="U34" i="2"/>
  <c r="Y34" i="2"/>
  <c r="AC34" i="2"/>
  <c r="AH34" i="2"/>
  <c r="AL34" i="2"/>
  <c r="AP34" i="2"/>
  <c r="AT34" i="2"/>
  <c r="AX34" i="2"/>
  <c r="BB34" i="2"/>
  <c r="V34" i="2"/>
  <c r="Z34" i="2"/>
  <c r="AD34" i="2"/>
  <c r="AI34" i="2"/>
  <c r="AM34" i="2"/>
  <c r="AQ34" i="2"/>
  <c r="AU34" i="2"/>
  <c r="AY34" i="2"/>
  <c r="BC34" i="2"/>
  <c r="W34" i="2"/>
  <c r="AA34" i="2"/>
  <c r="AE34" i="2"/>
  <c r="AJ34" i="2"/>
  <c r="AN34" i="2"/>
  <c r="AR34" i="2"/>
  <c r="AV34" i="2"/>
  <c r="AZ34" i="2"/>
  <c r="AK34" i="2"/>
  <c r="BA34" i="2"/>
  <c r="AB34" i="2"/>
  <c r="AW34" i="2"/>
  <c r="AO34" i="2"/>
  <c r="X34" i="2"/>
  <c r="AF34" i="2"/>
  <c r="AS34" i="2"/>
  <c r="T34" i="2"/>
  <c r="W24" i="2"/>
  <c r="W8" i="2" s="1"/>
  <c r="J35" i="2"/>
  <c r="M25" i="2"/>
  <c r="N25" i="2" s="1"/>
  <c r="P35" i="2" l="1"/>
  <c r="W35" i="2"/>
  <c r="AA35" i="2"/>
  <c r="AE35" i="2"/>
  <c r="AJ35" i="2"/>
  <c r="AN35" i="2"/>
  <c r="AR35" i="2"/>
  <c r="AV35" i="2"/>
  <c r="AZ35" i="2"/>
  <c r="X35" i="2"/>
  <c r="AB35" i="2"/>
  <c r="AF35" i="2"/>
  <c r="AK35" i="2"/>
  <c r="AO35" i="2"/>
  <c r="AS35" i="2"/>
  <c r="AW35" i="2"/>
  <c r="BA35" i="2"/>
  <c r="U35" i="2"/>
  <c r="Y35" i="2"/>
  <c r="AC35" i="2"/>
  <c r="AG35" i="2"/>
  <c r="AL35" i="2"/>
  <c r="AP35" i="2"/>
  <c r="AT35" i="2"/>
  <c r="AX35" i="2"/>
  <c r="BB35" i="2"/>
  <c r="AI35" i="2"/>
  <c r="AY35" i="2"/>
  <c r="AM35" i="2"/>
  <c r="AD35" i="2"/>
  <c r="V35" i="2"/>
  <c r="AU35" i="2"/>
  <c r="Z35" i="2"/>
  <c r="BC35" i="2"/>
  <c r="AQ35" i="2"/>
  <c r="T35" i="2"/>
  <c r="J36" i="2"/>
  <c r="Q25" i="2"/>
  <c r="O25" i="2"/>
  <c r="P36" i="2" l="1"/>
  <c r="U36" i="2"/>
  <c r="Y36" i="2"/>
  <c r="AC36" i="2"/>
  <c r="AG36" i="2"/>
  <c r="AL36" i="2"/>
  <c r="AP36" i="2"/>
  <c r="AT36" i="2"/>
  <c r="AX36" i="2"/>
  <c r="BB36" i="2"/>
  <c r="V36" i="2"/>
  <c r="Z36" i="2"/>
  <c r="AD36" i="2"/>
  <c r="AH36" i="2"/>
  <c r="AM36" i="2"/>
  <c r="AQ36" i="2"/>
  <c r="AU36" i="2"/>
  <c r="AY36" i="2"/>
  <c r="BC36" i="2"/>
  <c r="W36" i="2"/>
  <c r="AA36" i="2"/>
  <c r="AE36" i="2"/>
  <c r="AJ36" i="2"/>
  <c r="AN36" i="2"/>
  <c r="AR36" i="2"/>
  <c r="AV36" i="2"/>
  <c r="AZ36" i="2"/>
  <c r="AF36" i="2"/>
  <c r="AW36" i="2"/>
  <c r="X36" i="2"/>
  <c r="AS36" i="2"/>
  <c r="AB36" i="2"/>
  <c r="AO36" i="2"/>
  <c r="T36" i="2"/>
  <c r="BA36" i="2"/>
  <c r="AK36" i="2"/>
  <c r="X25" i="2"/>
  <c r="X8" i="2" s="1"/>
  <c r="J37" i="2"/>
  <c r="M26" i="2"/>
  <c r="N26" i="2" s="1"/>
  <c r="P37" i="2" l="1"/>
  <c r="X37" i="2"/>
  <c r="AB37" i="2"/>
  <c r="AF37" i="2"/>
  <c r="AK37" i="2"/>
  <c r="AO37" i="2"/>
  <c r="AS37" i="2"/>
  <c r="AW37" i="2"/>
  <c r="BA37" i="2"/>
  <c r="U37" i="2"/>
  <c r="Y37" i="2"/>
  <c r="AC37" i="2"/>
  <c r="AG37" i="2"/>
  <c r="AL37" i="2"/>
  <c r="AP37" i="2"/>
  <c r="AT37" i="2"/>
  <c r="AX37" i="2"/>
  <c r="BB37" i="2"/>
  <c r="Z37" i="2"/>
  <c r="AH37" i="2"/>
  <c r="AQ37" i="2"/>
  <c r="AY37" i="2"/>
  <c r="AA37" i="2"/>
  <c r="AM37" i="2"/>
  <c r="AV37" i="2"/>
  <c r="V37" i="2"/>
  <c r="AI37" i="2"/>
  <c r="AZ37" i="2"/>
  <c r="AD37" i="2"/>
  <c r="AR37" i="2"/>
  <c r="AE37" i="2"/>
  <c r="AU37" i="2"/>
  <c r="AN37" i="2"/>
  <c r="BC37" i="2"/>
  <c r="T37" i="2"/>
  <c r="W37" i="2"/>
  <c r="J38" i="2"/>
  <c r="Q26" i="2"/>
  <c r="O26" i="2"/>
  <c r="V38" i="2" l="1"/>
  <c r="Z38" i="2"/>
  <c r="AD38" i="2"/>
  <c r="AH38" i="2"/>
  <c r="AM38" i="2"/>
  <c r="AQ38" i="2"/>
  <c r="AU38" i="2"/>
  <c r="AY38" i="2"/>
  <c r="BC38" i="2"/>
  <c r="W38" i="2"/>
  <c r="AA38" i="2"/>
  <c r="AE38" i="2"/>
  <c r="AI38" i="2"/>
  <c r="AN38" i="2"/>
  <c r="AR38" i="2"/>
  <c r="AV38" i="2"/>
  <c r="AZ38" i="2"/>
  <c r="X38" i="2"/>
  <c r="AF38" i="2"/>
  <c r="AO38" i="2"/>
  <c r="AW38" i="2"/>
  <c r="Y38" i="2"/>
  <c r="AJ38" i="2"/>
  <c r="AT38" i="2"/>
  <c r="AC38" i="2"/>
  <c r="AS38" i="2"/>
  <c r="P38" i="2"/>
  <c r="U38" i="2"/>
  <c r="AL38" i="2"/>
  <c r="BA38" i="2"/>
  <c r="AB38" i="2"/>
  <c r="AP38" i="2"/>
  <c r="BB38" i="2"/>
  <c r="T38" i="2"/>
  <c r="AX38" i="2"/>
  <c r="AG38" i="2"/>
  <c r="Y26" i="2"/>
  <c r="Y8" i="2" s="1"/>
  <c r="J39" i="2"/>
  <c r="M27" i="2"/>
  <c r="N27" i="2" s="1"/>
  <c r="P39" i="2" l="1"/>
  <c r="U39" i="2"/>
  <c r="V39" i="2"/>
  <c r="Z39" i="2"/>
  <c r="AD39" i="2"/>
  <c r="AH39" i="2"/>
  <c r="AM39" i="2"/>
  <c r="AQ39" i="2"/>
  <c r="AU39" i="2"/>
  <c r="AY39" i="2"/>
  <c r="BC39" i="2"/>
  <c r="W39" i="2"/>
  <c r="AB39" i="2"/>
  <c r="AG39" i="2"/>
  <c r="AN39" i="2"/>
  <c r="AS39" i="2"/>
  <c r="AX39" i="2"/>
  <c r="X39" i="2"/>
  <c r="AE39" i="2"/>
  <c r="AK39" i="2"/>
  <c r="AT39" i="2"/>
  <c r="BA39" i="2"/>
  <c r="AA39" i="2"/>
  <c r="AI39" i="2"/>
  <c r="AP39" i="2"/>
  <c r="AW39" i="2"/>
  <c r="AC39" i="2"/>
  <c r="AJ39" i="2"/>
  <c r="AR39" i="2"/>
  <c r="AZ39" i="2"/>
  <c r="Y39" i="2"/>
  <c r="BB39" i="2"/>
  <c r="T39" i="2"/>
  <c r="AF39" i="2"/>
  <c r="AO39" i="2"/>
  <c r="AV39" i="2"/>
  <c r="J40" i="2"/>
  <c r="Q27" i="2"/>
  <c r="O27" i="2"/>
  <c r="P40" i="2" l="1"/>
  <c r="X40" i="2"/>
  <c r="AB40" i="2"/>
  <c r="AF40" i="2"/>
  <c r="AJ40" i="2"/>
  <c r="AO40" i="2"/>
  <c r="AS40" i="2"/>
  <c r="AW40" i="2"/>
  <c r="BA40" i="2"/>
  <c r="U40" i="2"/>
  <c r="Z40" i="2"/>
  <c r="AE40" i="2"/>
  <c r="AK40" i="2"/>
  <c r="AQ40" i="2"/>
  <c r="AV40" i="2"/>
  <c r="BB40" i="2"/>
  <c r="Y40" i="2"/>
  <c r="AG40" i="2"/>
  <c r="AN40" i="2"/>
  <c r="AU40" i="2"/>
  <c r="BC40" i="2"/>
  <c r="V40" i="2"/>
  <c r="AC40" i="2"/>
  <c r="AI40" i="2"/>
  <c r="AR40" i="2"/>
  <c r="AY40" i="2"/>
  <c r="T40" i="2"/>
  <c r="W40" i="2"/>
  <c r="AD40" i="2"/>
  <c r="AL40" i="2"/>
  <c r="AT40" i="2"/>
  <c r="AZ40" i="2"/>
  <c r="AX40" i="2"/>
  <c r="AA40" i="2"/>
  <c r="AP40" i="2"/>
  <c r="AH40" i="2"/>
  <c r="Z27" i="2"/>
  <c r="Z8" i="2" s="1"/>
  <c r="J41" i="2"/>
  <c r="M28" i="2"/>
  <c r="N28" i="2" s="1"/>
  <c r="P41" i="2" l="1"/>
  <c r="V41" i="2"/>
  <c r="Z41" i="2"/>
  <c r="AD41" i="2"/>
  <c r="AH41" i="2"/>
  <c r="AL41" i="2"/>
  <c r="AQ41" i="2"/>
  <c r="AU41" i="2"/>
  <c r="AY41" i="2"/>
  <c r="BC41" i="2"/>
  <c r="X41" i="2"/>
  <c r="AC41" i="2"/>
  <c r="AI41" i="2"/>
  <c r="AO41" i="2"/>
  <c r="AT41" i="2"/>
  <c r="AZ41" i="2"/>
  <c r="AA41" i="2"/>
  <c r="AG41" i="2"/>
  <c r="AP41" i="2"/>
  <c r="AW41" i="2"/>
  <c r="W41" i="2"/>
  <c r="AE41" i="2"/>
  <c r="AK41" i="2"/>
  <c r="AS41" i="2"/>
  <c r="BA41" i="2"/>
  <c r="Y41" i="2"/>
  <c r="AF41" i="2"/>
  <c r="AM41" i="2"/>
  <c r="AV41" i="2"/>
  <c r="BB41" i="2"/>
  <c r="AR41" i="2"/>
  <c r="AJ41" i="2"/>
  <c r="U41" i="2"/>
  <c r="AX41" i="2"/>
  <c r="T41" i="2"/>
  <c r="AB41" i="2"/>
  <c r="J42" i="2"/>
  <c r="O28" i="2"/>
  <c r="Q28" i="2"/>
  <c r="P42" i="2" l="1"/>
  <c r="X42" i="2"/>
  <c r="AB42" i="2"/>
  <c r="AF42" i="2"/>
  <c r="AJ42" i="2"/>
  <c r="AN42" i="2"/>
  <c r="AS42" i="2"/>
  <c r="AW42" i="2"/>
  <c r="BA42" i="2"/>
  <c r="V42" i="2"/>
  <c r="AA42" i="2"/>
  <c r="AG42" i="2"/>
  <c r="AL42" i="2"/>
  <c r="AR42" i="2"/>
  <c r="AX42" i="2"/>
  <c r="BC42" i="2"/>
  <c r="U42" i="2"/>
  <c r="AC42" i="2"/>
  <c r="AI42" i="2"/>
  <c r="AQ42" i="2"/>
  <c r="AY42" i="2"/>
  <c r="Y42" i="2"/>
  <c r="AE42" i="2"/>
  <c r="AM42" i="2"/>
  <c r="AU42" i="2"/>
  <c r="BB42" i="2"/>
  <c r="Z42" i="2"/>
  <c r="AH42" i="2"/>
  <c r="AP42" i="2"/>
  <c r="AV42" i="2"/>
  <c r="AK42" i="2"/>
  <c r="AT42" i="2"/>
  <c r="W42" i="2"/>
  <c r="AZ42" i="2"/>
  <c r="T42" i="2"/>
  <c r="AD42" i="2"/>
  <c r="AA28" i="2"/>
  <c r="AA8" i="2" s="1"/>
  <c r="J43" i="2"/>
  <c r="M29" i="2"/>
  <c r="N29" i="2" s="1"/>
  <c r="P43" i="2" l="1"/>
  <c r="V43" i="2"/>
  <c r="Z43" i="2"/>
  <c r="AD43" i="2"/>
  <c r="AH43" i="2"/>
  <c r="AL43" i="2"/>
  <c r="AQ43" i="2"/>
  <c r="AU43" i="2"/>
  <c r="AY43" i="2"/>
  <c r="BC43" i="2"/>
  <c r="Y43" i="2"/>
  <c r="AE43" i="2"/>
  <c r="AJ43" i="2"/>
  <c r="AO43" i="2"/>
  <c r="AV43" i="2"/>
  <c r="BA43" i="2"/>
  <c r="W43" i="2"/>
  <c r="AC43" i="2"/>
  <c r="AK43" i="2"/>
  <c r="AS43" i="2"/>
  <c r="AZ43" i="2"/>
  <c r="AA43" i="2"/>
  <c r="AG43" i="2"/>
  <c r="AN43" i="2"/>
  <c r="AW43" i="2"/>
  <c r="U43" i="2"/>
  <c r="AB43" i="2"/>
  <c r="AI43" i="2"/>
  <c r="AR43" i="2"/>
  <c r="AX43" i="2"/>
  <c r="AF43" i="2"/>
  <c r="AM43" i="2"/>
  <c r="X43" i="2"/>
  <c r="BB43" i="2"/>
  <c r="T43" i="2"/>
  <c r="AT43" i="2"/>
  <c r="J44" i="2"/>
  <c r="O29" i="2"/>
  <c r="Q29" i="2"/>
  <c r="P44" i="2" l="1"/>
  <c r="X44" i="2"/>
  <c r="AB44" i="2"/>
  <c r="AF44" i="2"/>
  <c r="AJ44" i="2"/>
  <c r="AN44" i="2"/>
  <c r="AS44" i="2"/>
  <c r="AW44" i="2"/>
  <c r="BA44" i="2"/>
  <c r="W44" i="2"/>
  <c r="AC44" i="2"/>
  <c r="AH44" i="2"/>
  <c r="AM44" i="2"/>
  <c r="AT44" i="2"/>
  <c r="AY44" i="2"/>
  <c r="Y44" i="2"/>
  <c r="AE44" i="2"/>
  <c r="AL44" i="2"/>
  <c r="AU44" i="2"/>
  <c r="BB44" i="2"/>
  <c r="U44" i="2"/>
  <c r="AA44" i="2"/>
  <c r="AI44" i="2"/>
  <c r="AP44" i="2"/>
  <c r="AX44" i="2"/>
  <c r="T44" i="2"/>
  <c r="V44" i="2"/>
  <c r="AD44" i="2"/>
  <c r="AK44" i="2"/>
  <c r="AR44" i="2"/>
  <c r="AZ44" i="2"/>
  <c r="Z44" i="2"/>
  <c r="BC44" i="2"/>
  <c r="AG44" i="2"/>
  <c r="AO44" i="2"/>
  <c r="AV44" i="2"/>
  <c r="AB29" i="2"/>
  <c r="AB8" i="2" s="1"/>
  <c r="J45" i="2"/>
  <c r="M30" i="2"/>
  <c r="N30" i="2" s="1"/>
  <c r="P45" i="2" l="1"/>
  <c r="V45" i="2"/>
  <c r="Z45" i="2"/>
  <c r="AD45" i="2"/>
  <c r="AH45" i="2"/>
  <c r="AL45" i="2"/>
  <c r="AP45" i="2"/>
  <c r="AU45" i="2"/>
  <c r="AY45" i="2"/>
  <c r="BC45" i="2"/>
  <c r="U45" i="2"/>
  <c r="AA45" i="2"/>
  <c r="AF45" i="2"/>
  <c r="AK45" i="2"/>
  <c r="AQ45" i="2"/>
  <c r="AW45" i="2"/>
  <c r="BB45" i="2"/>
  <c r="Y45" i="2"/>
  <c r="AG45" i="2"/>
  <c r="AN45" i="2"/>
  <c r="AV45" i="2"/>
  <c r="W45" i="2"/>
  <c r="AC45" i="2"/>
  <c r="AJ45" i="2"/>
  <c r="AS45" i="2"/>
  <c r="AZ45" i="2"/>
  <c r="X45" i="2"/>
  <c r="AE45" i="2"/>
  <c r="AO45" i="2"/>
  <c r="T45" i="2"/>
  <c r="AB45" i="2"/>
  <c r="AT45" i="2"/>
  <c r="AM45" i="2"/>
  <c r="AI45" i="2"/>
  <c r="AX45" i="2"/>
  <c r="BA45" i="2"/>
  <c r="J46" i="2"/>
  <c r="Q30" i="2"/>
  <c r="O30" i="2"/>
  <c r="P46" i="2" l="1"/>
  <c r="X46" i="2"/>
  <c r="AB46" i="2"/>
  <c r="AF46" i="2"/>
  <c r="AJ46" i="2"/>
  <c r="AN46" i="2"/>
  <c r="AR46" i="2"/>
  <c r="AW46" i="2"/>
  <c r="BA46" i="2"/>
  <c r="Y46" i="2"/>
  <c r="AD46" i="2"/>
  <c r="AI46" i="2"/>
  <c r="AO46" i="2"/>
  <c r="AU46" i="2"/>
  <c r="AZ46" i="2"/>
  <c r="U46" i="2"/>
  <c r="AA46" i="2"/>
  <c r="AH46" i="2"/>
  <c r="AP46" i="2"/>
  <c r="AX46" i="2"/>
  <c r="W46" i="2"/>
  <c r="AE46" i="2"/>
  <c r="AL46" i="2"/>
  <c r="AT46" i="2"/>
  <c r="BB46" i="2"/>
  <c r="V46" i="2"/>
  <c r="AK46" i="2"/>
  <c r="AY46" i="2"/>
  <c r="Z46" i="2"/>
  <c r="AM46" i="2"/>
  <c r="BC46" i="2"/>
  <c r="T46" i="2"/>
  <c r="AG46" i="2"/>
  <c r="AC46" i="2"/>
  <c r="AQ46" i="2"/>
  <c r="AV46" i="2"/>
  <c r="AC30" i="2"/>
  <c r="AC8" i="2" s="1"/>
  <c r="J47" i="2"/>
  <c r="M31" i="2"/>
  <c r="N31" i="2" s="1"/>
  <c r="P47" i="2" l="1"/>
  <c r="V47" i="2"/>
  <c r="Z47" i="2"/>
  <c r="AD47" i="2"/>
  <c r="AH47" i="2"/>
  <c r="AL47" i="2"/>
  <c r="AP47" i="2"/>
  <c r="AU47" i="2"/>
  <c r="AY47" i="2"/>
  <c r="BC47" i="2"/>
  <c r="W47" i="2"/>
  <c r="AB47" i="2"/>
  <c r="AG47" i="2"/>
  <c r="AM47" i="2"/>
  <c r="AR47" i="2"/>
  <c r="AX47" i="2"/>
  <c r="U47" i="2"/>
  <c r="AC47" i="2"/>
  <c r="AJ47" i="2"/>
  <c r="AQ47" i="2"/>
  <c r="AZ47" i="2"/>
  <c r="Y47" i="2"/>
  <c r="AF47" i="2"/>
  <c r="AN47" i="2"/>
  <c r="AV47" i="2"/>
  <c r="BB47" i="2"/>
  <c r="AE47" i="2"/>
  <c r="AS47" i="2"/>
  <c r="AI47" i="2"/>
  <c r="AW47" i="2"/>
  <c r="AA47" i="2"/>
  <c r="X47" i="2"/>
  <c r="AK47" i="2"/>
  <c r="BA47" i="2"/>
  <c r="T47" i="2"/>
  <c r="AO47" i="2"/>
  <c r="J48" i="2"/>
  <c r="Q31" i="2"/>
  <c r="O31" i="2"/>
  <c r="P48" i="2" l="1"/>
  <c r="X48" i="2"/>
  <c r="AB48" i="2"/>
  <c r="AF48" i="2"/>
  <c r="AJ48" i="2"/>
  <c r="AN48" i="2"/>
  <c r="AR48" i="2"/>
  <c r="AW48" i="2"/>
  <c r="BA48" i="2"/>
  <c r="U48" i="2"/>
  <c r="Z48" i="2"/>
  <c r="AE48" i="2"/>
  <c r="AK48" i="2"/>
  <c r="AP48" i="2"/>
  <c r="AV48" i="2"/>
  <c r="BB48" i="2"/>
  <c r="W48" i="2"/>
  <c r="AD48" i="2"/>
  <c r="AL48" i="2"/>
  <c r="AS48" i="2"/>
  <c r="AZ48" i="2"/>
  <c r="AA48" i="2"/>
  <c r="AH48" i="2"/>
  <c r="AO48" i="2"/>
  <c r="AX48" i="2"/>
  <c r="T48" i="2"/>
  <c r="Y48" i="2"/>
  <c r="AM48" i="2"/>
  <c r="BC48" i="2"/>
  <c r="AC48" i="2"/>
  <c r="AQ48" i="2"/>
  <c r="AI48" i="2"/>
  <c r="AG48" i="2"/>
  <c r="AT48" i="2"/>
  <c r="V48" i="2"/>
  <c r="AY48" i="2"/>
  <c r="AD31" i="2"/>
  <c r="AD8" i="2" s="1"/>
  <c r="J49" i="2"/>
  <c r="M32" i="2"/>
  <c r="N32" i="2" s="1"/>
  <c r="P49" i="2" l="1"/>
  <c r="V49" i="2"/>
  <c r="Z49" i="2"/>
  <c r="AD49" i="2"/>
  <c r="AH49" i="2"/>
  <c r="AL49" i="2"/>
  <c r="AP49" i="2"/>
  <c r="AT49" i="2"/>
  <c r="AY49" i="2"/>
  <c r="BC49" i="2"/>
  <c r="X49" i="2"/>
  <c r="AC49" i="2"/>
  <c r="Y49" i="2"/>
  <c r="AF49" i="2"/>
  <c r="AK49" i="2"/>
  <c r="AQ49" i="2"/>
  <c r="AW49" i="2"/>
  <c r="BB49" i="2"/>
  <c r="U49" i="2"/>
  <c r="AB49" i="2"/>
  <c r="AI49" i="2"/>
  <c r="AN49" i="2"/>
  <c r="AS49" i="2"/>
  <c r="AZ49" i="2"/>
  <c r="AG49" i="2"/>
  <c r="AR49" i="2"/>
  <c r="W49" i="2"/>
  <c r="AJ49" i="2"/>
  <c r="AU49" i="2"/>
  <c r="AE49" i="2"/>
  <c r="BA49" i="2"/>
  <c r="AA49" i="2"/>
  <c r="AM49" i="2"/>
  <c r="AX49" i="2"/>
  <c r="AO49" i="2"/>
  <c r="T49" i="2"/>
  <c r="J50" i="2"/>
  <c r="O32" i="2"/>
  <c r="Q32" i="2"/>
  <c r="P50" i="2" l="1"/>
  <c r="X50" i="2"/>
  <c r="AB50" i="2"/>
  <c r="AF50" i="2"/>
  <c r="AJ50" i="2"/>
  <c r="AN50" i="2"/>
  <c r="AR50" i="2"/>
  <c r="AV50" i="2"/>
  <c r="BA50" i="2"/>
  <c r="Y50" i="2"/>
  <c r="AD50" i="2"/>
  <c r="AI50" i="2"/>
  <c r="AO50" i="2"/>
  <c r="AT50" i="2"/>
  <c r="AZ50" i="2"/>
  <c r="V50" i="2"/>
  <c r="AA50" i="2"/>
  <c r="AG50" i="2"/>
  <c r="AL50" i="2"/>
  <c r="AQ50" i="2"/>
  <c r="AX50" i="2"/>
  <c r="BC50" i="2"/>
  <c r="U50" i="2"/>
  <c r="AE50" i="2"/>
  <c r="AP50" i="2"/>
  <c r="BB50" i="2"/>
  <c r="T50" i="2"/>
  <c r="AY50" i="2"/>
  <c r="W50" i="2"/>
  <c r="AH50" i="2"/>
  <c r="AS50" i="2"/>
  <c r="AM50" i="2"/>
  <c r="Z50" i="2"/>
  <c r="AK50" i="2"/>
  <c r="AU50" i="2"/>
  <c r="AC50" i="2"/>
  <c r="AE32" i="2"/>
  <c r="AE8" i="2" s="1"/>
  <c r="J51" i="2"/>
  <c r="M33" i="2"/>
  <c r="N33" i="2" s="1"/>
  <c r="P51" i="2" l="1"/>
  <c r="V51" i="2"/>
  <c r="Z51" i="2"/>
  <c r="AD51" i="2"/>
  <c r="AH51" i="2"/>
  <c r="AL51" i="2"/>
  <c r="AP51" i="2"/>
  <c r="AT51" i="2"/>
  <c r="AY51" i="2"/>
  <c r="BC51" i="2"/>
  <c r="W51" i="2"/>
  <c r="AB51" i="2"/>
  <c r="AG51" i="2"/>
  <c r="AM51" i="2"/>
  <c r="AR51" i="2"/>
  <c r="AW51" i="2"/>
  <c r="Y51" i="2"/>
  <c r="AE51" i="2"/>
  <c r="AJ51" i="2"/>
  <c r="AO51" i="2"/>
  <c r="AU51" i="2"/>
  <c r="BA51" i="2"/>
  <c r="AC51" i="2"/>
  <c r="AN51" i="2"/>
  <c r="AZ51" i="2"/>
  <c r="U51" i="2"/>
  <c r="AF51" i="2"/>
  <c r="AQ51" i="2"/>
  <c r="BB51" i="2"/>
  <c r="T51" i="2"/>
  <c r="AK51" i="2"/>
  <c r="X51" i="2"/>
  <c r="AI51" i="2"/>
  <c r="AS51" i="2"/>
  <c r="AA51" i="2"/>
  <c r="AV51" i="2"/>
  <c r="J52" i="2"/>
  <c r="O33" i="2"/>
  <c r="Q33" i="2"/>
  <c r="P52" i="2" l="1"/>
  <c r="X52" i="2"/>
  <c r="AB52" i="2"/>
  <c r="AF52" i="2"/>
  <c r="AJ52" i="2"/>
  <c r="AN52" i="2"/>
  <c r="AR52" i="2"/>
  <c r="AV52" i="2"/>
  <c r="BA52" i="2"/>
  <c r="W52" i="2"/>
  <c r="AC52" i="2"/>
  <c r="AH52" i="2"/>
  <c r="AM52" i="2"/>
  <c r="AS52" i="2"/>
  <c r="AX52" i="2"/>
  <c r="T52" i="2"/>
  <c r="Y52" i="2"/>
  <c r="AE52" i="2"/>
  <c r="AL52" i="2"/>
  <c r="AT52" i="2"/>
  <c r="BB52" i="2"/>
  <c r="AQ52" i="2"/>
  <c r="Z52" i="2"/>
  <c r="AG52" i="2"/>
  <c r="AO52" i="2"/>
  <c r="AU52" i="2"/>
  <c r="BC52" i="2"/>
  <c r="V52" i="2"/>
  <c r="AK52" i="2"/>
  <c r="AZ52" i="2"/>
  <c r="U52" i="2"/>
  <c r="AA52" i="2"/>
  <c r="AI52" i="2"/>
  <c r="AP52" i="2"/>
  <c r="AW52" i="2"/>
  <c r="AD52" i="2"/>
  <c r="AF33" i="2"/>
  <c r="AF8" i="2" s="1"/>
  <c r="J53" i="2"/>
  <c r="M34" i="2"/>
  <c r="N34" i="2" s="1"/>
  <c r="P53" i="2" l="1"/>
  <c r="V53" i="2"/>
  <c r="Z53" i="2"/>
  <c r="AD53" i="2"/>
  <c r="AH53" i="2"/>
  <c r="AL53" i="2"/>
  <c r="AP53" i="2"/>
  <c r="AT53" i="2"/>
  <c r="AX53" i="2"/>
  <c r="BC53" i="2"/>
  <c r="U53" i="2"/>
  <c r="AA53" i="2"/>
  <c r="AF53" i="2"/>
  <c r="AK53" i="2"/>
  <c r="AQ53" i="2"/>
  <c r="AV53" i="2"/>
  <c r="BB53" i="2"/>
  <c r="Y53" i="2"/>
  <c r="AG53" i="2"/>
  <c r="AN53" i="2"/>
  <c r="AU53" i="2"/>
  <c r="AE53" i="2"/>
  <c r="AB53" i="2"/>
  <c r="AI53" i="2"/>
  <c r="AO53" i="2"/>
  <c r="AW53" i="2"/>
  <c r="AM53" i="2"/>
  <c r="BA53" i="2"/>
  <c r="W53" i="2"/>
  <c r="AC53" i="2"/>
  <c r="AJ53" i="2"/>
  <c r="AR53" i="2"/>
  <c r="AY53" i="2"/>
  <c r="T53" i="2"/>
  <c r="X53" i="2"/>
  <c r="AS53" i="2"/>
  <c r="J54" i="2"/>
  <c r="Q34" i="2"/>
  <c r="O34" i="2"/>
  <c r="P54" i="2" l="1"/>
  <c r="X54" i="2"/>
  <c r="AB54" i="2"/>
  <c r="AF54" i="2"/>
  <c r="AJ54" i="2"/>
  <c r="AN54" i="2"/>
  <c r="AR54" i="2"/>
  <c r="AV54" i="2"/>
  <c r="AZ54" i="2"/>
  <c r="Y54" i="2"/>
  <c r="AD54" i="2"/>
  <c r="AI54" i="2"/>
  <c r="AO54" i="2"/>
  <c r="AT54" i="2"/>
  <c r="AY54" i="2"/>
  <c r="U54" i="2"/>
  <c r="AA54" i="2"/>
  <c r="AH54" i="2"/>
  <c r="AP54" i="2"/>
  <c r="AW54" i="2"/>
  <c r="AG54" i="2"/>
  <c r="BC54" i="2"/>
  <c r="T54" i="2"/>
  <c r="V54" i="2"/>
  <c r="AC54" i="2"/>
  <c r="AK54" i="2"/>
  <c r="AQ54" i="2"/>
  <c r="AX54" i="2"/>
  <c r="AM54" i="2"/>
  <c r="W54" i="2"/>
  <c r="AE54" i="2"/>
  <c r="AL54" i="2"/>
  <c r="AS54" i="2"/>
  <c r="BB54" i="2"/>
  <c r="Z54" i="2"/>
  <c r="AU54" i="2"/>
  <c r="AG34" i="2"/>
  <c r="AG8" i="2" s="1"/>
  <c r="J55" i="2"/>
  <c r="M35" i="2"/>
  <c r="N35" i="2" s="1"/>
  <c r="P55" i="2" l="1"/>
  <c r="V55" i="2"/>
  <c r="Z55" i="2"/>
  <c r="AD55" i="2"/>
  <c r="AH55" i="2"/>
  <c r="AL55" i="2"/>
  <c r="AP55" i="2"/>
  <c r="AT55" i="2"/>
  <c r="AX55" i="2"/>
  <c r="BC55" i="2"/>
  <c r="W55" i="2"/>
  <c r="AB55" i="2"/>
  <c r="AG55" i="2"/>
  <c r="AM55" i="2"/>
  <c r="AR55" i="2"/>
  <c r="AW55" i="2"/>
  <c r="U55" i="2"/>
  <c r="AC55" i="2"/>
  <c r="AJ55" i="2"/>
  <c r="AQ55" i="2"/>
  <c r="AY55" i="2"/>
  <c r="T55" i="2"/>
  <c r="AO55" i="2"/>
  <c r="X55" i="2"/>
  <c r="AE55" i="2"/>
  <c r="AK55" i="2"/>
  <c r="AS55" i="2"/>
  <c r="AZ55" i="2"/>
  <c r="AA55" i="2"/>
  <c r="Y55" i="2"/>
  <c r="AF55" i="2"/>
  <c r="AN55" i="2"/>
  <c r="AU55" i="2"/>
  <c r="BA55" i="2"/>
  <c r="AI55" i="2"/>
  <c r="AV55" i="2"/>
  <c r="J56" i="2"/>
  <c r="Q35" i="2"/>
  <c r="O35" i="2"/>
  <c r="P56" i="2" l="1"/>
  <c r="U56" i="2"/>
  <c r="Y56" i="2"/>
  <c r="AC56" i="2"/>
  <c r="AG56" i="2"/>
  <c r="AK56" i="2"/>
  <c r="AO56" i="2"/>
  <c r="AS56" i="2"/>
  <c r="AW56" i="2"/>
  <c r="BA56" i="2"/>
  <c r="T56" i="2"/>
  <c r="W56" i="2"/>
  <c r="AB56" i="2"/>
  <c r="AH56" i="2"/>
  <c r="AM56" i="2"/>
  <c r="AR56" i="2"/>
  <c r="AX56" i="2"/>
  <c r="AA56" i="2"/>
  <c r="AQ56" i="2"/>
  <c r="X56" i="2"/>
  <c r="AD56" i="2"/>
  <c r="AI56" i="2"/>
  <c r="AN56" i="2"/>
  <c r="AT56" i="2"/>
  <c r="AY56" i="2"/>
  <c r="V56" i="2"/>
  <c r="AL56" i="2"/>
  <c r="BB56" i="2"/>
  <c r="Z56" i="2"/>
  <c r="AE56" i="2"/>
  <c r="AJ56" i="2"/>
  <c r="AP56" i="2"/>
  <c r="AU56" i="2"/>
  <c r="AZ56" i="2"/>
  <c r="AF56" i="2"/>
  <c r="AV56" i="2"/>
  <c r="AH35" i="2"/>
  <c r="AH8" i="2" s="1"/>
  <c r="M36" i="2"/>
  <c r="N36" i="2" s="1"/>
  <c r="O36" i="2" l="1"/>
  <c r="Q36" i="2"/>
  <c r="AI36" i="2" l="1"/>
  <c r="AI8" i="2" s="1"/>
  <c r="AE14" i="2"/>
  <c r="AE7" i="2" s="1"/>
  <c r="AA14" i="2"/>
  <c r="AA7" i="2" s="1"/>
  <c r="W14" i="2"/>
  <c r="W7" i="2" s="1"/>
  <c r="AH14" i="2"/>
  <c r="AH7" i="2" s="1"/>
  <c r="AD14" i="2"/>
  <c r="AD7" i="2" s="1"/>
  <c r="Z14" i="2"/>
  <c r="Z7" i="2" s="1"/>
  <c r="V14" i="2"/>
  <c r="V7" i="2" s="1"/>
  <c r="AG14" i="2"/>
  <c r="AG7" i="2" s="1"/>
  <c r="AC14" i="2"/>
  <c r="AC7" i="2" s="1"/>
  <c r="Y14" i="2"/>
  <c r="Y7" i="2" s="1"/>
  <c r="U14" i="2"/>
  <c r="U7" i="2" s="1"/>
  <c r="AF14" i="2"/>
  <c r="AF7" i="2" s="1"/>
  <c r="AB14" i="2"/>
  <c r="AB7" i="2" s="1"/>
  <c r="X14" i="2"/>
  <c r="X7" i="2" s="1"/>
  <c r="T14" i="2"/>
  <c r="T7" i="2" s="1"/>
  <c r="M37" i="2"/>
  <c r="N37" i="2" s="1"/>
  <c r="AI14" i="2" l="1"/>
  <c r="AI7" i="2" s="1"/>
  <c r="AI9" i="2" s="1"/>
  <c r="AI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O37" i="2"/>
  <c r="Q37" i="2"/>
  <c r="AJ37" i="2" s="1"/>
  <c r="AE9" i="2" l="1"/>
  <c r="V9" i="2"/>
  <c r="AG9" i="2"/>
  <c r="AC9" i="2"/>
  <c r="X9" i="2"/>
  <c r="W9" i="2"/>
  <c r="U9" i="2"/>
  <c r="AF9" i="2"/>
  <c r="T9" i="2"/>
  <c r="AB9" i="2"/>
  <c r="Z9" i="2"/>
  <c r="AA9" i="2"/>
  <c r="AH9" i="2"/>
  <c r="AD9" i="2"/>
  <c r="Y9" i="2"/>
  <c r="AJ8" i="2"/>
  <c r="AJ10" i="2" s="1"/>
  <c r="AJ14" i="2"/>
  <c r="AJ7" i="2" s="1"/>
  <c r="AJ9" i="2" s="1"/>
  <c r="M38" i="2"/>
  <c r="N38" i="2" s="1"/>
  <c r="Q38" i="2" l="1"/>
  <c r="AK38" i="2" s="1"/>
  <c r="O38" i="2"/>
  <c r="AK8" i="2" l="1"/>
  <c r="AK10" i="2" s="1"/>
  <c r="AK14" i="2"/>
  <c r="AK7" i="2" s="1"/>
  <c r="AK9" i="2" s="1"/>
  <c r="M39" i="2"/>
  <c r="N39" i="2" s="1"/>
  <c r="Q39" i="2" l="1"/>
  <c r="AL39" i="2" s="1"/>
  <c r="O39" i="2"/>
  <c r="AL8" i="2" l="1"/>
  <c r="AL10" i="2" s="1"/>
  <c r="AL14" i="2"/>
  <c r="AL7" i="2" s="1"/>
  <c r="AL9" i="2" s="1"/>
  <c r="M40" i="2"/>
  <c r="N40" i="2" s="1"/>
  <c r="O40" i="2" l="1"/>
  <c r="Q40" i="2"/>
  <c r="AM40" i="2" s="1"/>
  <c r="AM8" i="2" l="1"/>
  <c r="AM10" i="2" s="1"/>
  <c r="AM14" i="2"/>
  <c r="AM7" i="2" s="1"/>
  <c r="AM9" i="2" s="1"/>
  <c r="M41" i="2"/>
  <c r="N41" i="2" s="1"/>
  <c r="O41" i="2" l="1"/>
  <c r="Q41" i="2"/>
  <c r="AN41" i="2" s="1"/>
  <c r="AN8" i="2" l="1"/>
  <c r="AN10" i="2" s="1"/>
  <c r="AN14" i="2"/>
  <c r="AN7" i="2" s="1"/>
  <c r="AN9" i="2" s="1"/>
  <c r="M42" i="2"/>
  <c r="N42" i="2" s="1"/>
  <c r="Q42" i="2" l="1"/>
  <c r="AO42" i="2" s="1"/>
  <c r="O42" i="2"/>
  <c r="AO8" i="2" l="1"/>
  <c r="AO10" i="2" s="1"/>
  <c r="AO14" i="2"/>
  <c r="AO7" i="2" s="1"/>
  <c r="AO9" i="2" s="1"/>
  <c r="M43" i="2"/>
  <c r="N43" i="2" s="1"/>
  <c r="Q43" i="2" l="1"/>
  <c r="AP43" i="2" s="1"/>
  <c r="O43" i="2"/>
  <c r="AP8" i="2" l="1"/>
  <c r="AP10" i="2" s="1"/>
  <c r="AP14" i="2"/>
  <c r="AP7" i="2" s="1"/>
  <c r="AP9" i="2" s="1"/>
  <c r="M44" i="2"/>
  <c r="N44" i="2" s="1"/>
  <c r="O44" i="2" l="1"/>
  <c r="Q44" i="2"/>
  <c r="AQ44" i="2" s="1"/>
  <c r="AQ8" i="2" l="1"/>
  <c r="AQ10" i="2" s="1"/>
  <c r="AQ14" i="2"/>
  <c r="AQ7" i="2" s="1"/>
  <c r="AQ9" i="2" s="1"/>
  <c r="M45" i="2"/>
  <c r="N45" i="2" s="1"/>
  <c r="O45" i="2" l="1"/>
  <c r="Q45" i="2"/>
  <c r="AR45" i="2" s="1"/>
  <c r="AR8" i="2" l="1"/>
  <c r="AR10" i="2" s="1"/>
  <c r="AR14" i="2"/>
  <c r="AR7" i="2" s="1"/>
  <c r="AR9" i="2" s="1"/>
  <c r="M46" i="2"/>
  <c r="N46" i="2" s="1"/>
  <c r="Q46" i="2" l="1"/>
  <c r="AS46" i="2" s="1"/>
  <c r="O46" i="2"/>
  <c r="AS8" i="2" l="1"/>
  <c r="AS10" i="2" s="1"/>
  <c r="AS14" i="2"/>
  <c r="AS7" i="2" s="1"/>
  <c r="AS9" i="2" s="1"/>
  <c r="M47" i="2"/>
  <c r="N47" i="2" s="1"/>
  <c r="Q47" i="2" l="1"/>
  <c r="AT47" i="2" s="1"/>
  <c r="O47" i="2"/>
  <c r="AT8" i="2" l="1"/>
  <c r="AT10" i="2" s="1"/>
  <c r="AT14" i="2"/>
  <c r="AT7" i="2" s="1"/>
  <c r="AT9" i="2" s="1"/>
  <c r="M48" i="2"/>
  <c r="N48" i="2" s="1"/>
  <c r="O48" i="2" l="1"/>
  <c r="Q48" i="2"/>
  <c r="AU48" i="2" s="1"/>
  <c r="AU8" i="2" l="1"/>
  <c r="AU10" i="2" s="1"/>
  <c r="AU14" i="2"/>
  <c r="AU7" i="2" s="1"/>
  <c r="AU9" i="2" s="1"/>
  <c r="M49" i="2"/>
  <c r="N49" i="2" s="1"/>
  <c r="Q49" i="2" l="1"/>
  <c r="AV49" i="2" s="1"/>
  <c r="O49" i="2"/>
  <c r="AV8" i="2" l="1"/>
  <c r="AV10" i="2" s="1"/>
  <c r="AV14" i="2"/>
  <c r="AV7" i="2" s="1"/>
  <c r="AV9" i="2" s="1"/>
  <c r="M50" i="2"/>
  <c r="N50" i="2" s="1"/>
  <c r="Q50" i="2" l="1"/>
  <c r="AW50" i="2" s="1"/>
  <c r="O50" i="2"/>
  <c r="AW8" i="2" l="1"/>
  <c r="AW10" i="2" s="1"/>
  <c r="AW14" i="2"/>
  <c r="AW7" i="2" s="1"/>
  <c r="AW9" i="2" s="1"/>
  <c r="M51" i="2"/>
  <c r="N51" i="2" s="1"/>
  <c r="O51" i="2" l="1"/>
  <c r="Q51" i="2"/>
  <c r="AX51" i="2" s="1"/>
  <c r="AX8" i="2" l="1"/>
  <c r="AX10" i="2" s="1"/>
  <c r="AX14" i="2"/>
  <c r="AX7" i="2" s="1"/>
  <c r="AX9" i="2" s="1"/>
  <c r="M52" i="2"/>
  <c r="N52" i="2" s="1"/>
  <c r="O52" i="2" l="1"/>
  <c r="Q52" i="2"/>
  <c r="AY52" i="2" s="1"/>
  <c r="AY8" i="2" l="1"/>
  <c r="AY10" i="2" s="1"/>
  <c r="AY14" i="2"/>
  <c r="AY7" i="2" s="1"/>
  <c r="AY9" i="2" s="1"/>
  <c r="M53" i="2"/>
  <c r="N53" i="2" s="1"/>
  <c r="Q53" i="2" l="1"/>
  <c r="AZ53" i="2" s="1"/>
  <c r="O53" i="2"/>
  <c r="AZ8" i="2" l="1"/>
  <c r="AZ10" i="2" s="1"/>
  <c r="AZ14" i="2"/>
  <c r="AZ7" i="2" s="1"/>
  <c r="AZ9" i="2" s="1"/>
  <c r="M54" i="2"/>
  <c r="N54" i="2" s="1"/>
  <c r="Q54" i="2" l="1"/>
  <c r="BA54" i="2" s="1"/>
  <c r="O54" i="2"/>
  <c r="BA8" i="2" l="1"/>
  <c r="BA10" i="2" s="1"/>
  <c r="BA14" i="2"/>
  <c r="BA7" i="2" s="1"/>
  <c r="BA9" i="2" s="1"/>
  <c r="M55" i="2"/>
  <c r="N55" i="2" s="1"/>
  <c r="O55" i="2" l="1"/>
  <c r="Q55" i="2"/>
  <c r="BB55" i="2" s="1"/>
  <c r="BB8" i="2" l="1"/>
  <c r="BB10" i="2" s="1"/>
  <c r="BB14" i="2"/>
  <c r="BB7" i="2" s="1"/>
  <c r="BB9" i="2" s="1"/>
  <c r="M56" i="2"/>
  <c r="N56" i="2" s="1"/>
  <c r="O56" i="2" l="1"/>
  <c r="Q56" i="2"/>
  <c r="BC56" i="2" s="1"/>
  <c r="BC8" i="2" l="1"/>
  <c r="BC10" i="2" s="1"/>
  <c r="BC14" i="2"/>
  <c r="BC7" i="2" s="1"/>
  <c r="BC9" i="2" s="1"/>
</calcChain>
</file>

<file path=xl/sharedStrings.xml><?xml version="1.0" encoding="utf-8"?>
<sst xmlns="http://schemas.openxmlformats.org/spreadsheetml/2006/main" count="97" uniqueCount="61">
  <si>
    <t>P</t>
  </si>
  <si>
    <t>kappa</t>
  </si>
  <si>
    <t>beta</t>
  </si>
  <si>
    <t>Jahr</t>
  </si>
  <si>
    <t xml:space="preserve">Datum </t>
  </si>
  <si>
    <t>RIY</t>
  </si>
  <si>
    <t>IRR 5</t>
  </si>
  <si>
    <t>IRR 10</t>
  </si>
  <si>
    <t>IRR 6</t>
  </si>
  <si>
    <t>IRR 7</t>
  </si>
  <si>
    <t>IRR 8</t>
  </si>
  <si>
    <t>IRR 9</t>
  </si>
  <si>
    <t>IRR 11</t>
  </si>
  <si>
    <t>IRR 12</t>
  </si>
  <si>
    <t>IRR 13</t>
  </si>
  <si>
    <t>IRR 14</t>
  </si>
  <si>
    <t>IRR 15</t>
  </si>
  <si>
    <t>IRR 16</t>
  </si>
  <si>
    <t>IRR 17</t>
  </si>
  <si>
    <t>IRR 18</t>
  </si>
  <si>
    <t>IRR 19</t>
  </si>
  <si>
    <t>IRR 20</t>
  </si>
  <si>
    <t>RIW</t>
  </si>
  <si>
    <t>DR nach P ohne alpha</t>
  </si>
  <si>
    <t>DR vor P ohne alpha</t>
  </si>
  <si>
    <t>Zillmerausgleich</t>
  </si>
  <si>
    <t>DR nach Zillm.ausgleich</t>
  </si>
  <si>
    <t>DR Kostenfrei</t>
  </si>
  <si>
    <t>IRR 21</t>
  </si>
  <si>
    <t>IRR 22</t>
  </si>
  <si>
    <t>IRR 23</t>
  </si>
  <si>
    <t>IRR 24</t>
  </si>
  <si>
    <t>IRR 25</t>
  </si>
  <si>
    <t>IRR 26</t>
  </si>
  <si>
    <t>IRR 27</t>
  </si>
  <si>
    <t>IRR 28</t>
  </si>
  <si>
    <t>IRR 29</t>
  </si>
  <si>
    <t>IRR 30</t>
  </si>
  <si>
    <t>IRR 31</t>
  </si>
  <si>
    <t>IRR 32</t>
  </si>
  <si>
    <t>IRR 33</t>
  </si>
  <si>
    <t>IRR 34</t>
  </si>
  <si>
    <t>IRR 35</t>
  </si>
  <si>
    <t>IRR 36</t>
  </si>
  <si>
    <t>IRR 37</t>
  </si>
  <si>
    <t>IRR 38</t>
  </si>
  <si>
    <t>IRR 39</t>
  </si>
  <si>
    <t>IRR 40</t>
  </si>
  <si>
    <t>Duration</t>
  </si>
  <si>
    <t>rel. RIY</t>
  </si>
  <si>
    <t>re.RIW</t>
  </si>
  <si>
    <t>Parameters</t>
  </si>
  <si>
    <t>Analyse der Kostenkennziffern "Reduction in Yield" versus "Reduction in Wealth" *</t>
  </si>
  <si>
    <t>* Eine Analyse der RiY vs. RiW, die die Auszahlungsphase mit einschließt, ist nicht möglich, da der RiY-Ansatz die Auszahlungsphase nicht abdecken kann.</t>
  </si>
  <si>
    <t>Einmalige Kosten zu Beginn</t>
  </si>
  <si>
    <t>in % der Prämiensumme</t>
  </si>
  <si>
    <t>Laufende Kosten</t>
  </si>
  <si>
    <t>in % der Prämie</t>
  </si>
  <si>
    <t>Managementgebühr</t>
  </si>
  <si>
    <t>in % des angesparten Kapitals</t>
  </si>
  <si>
    <t>Zinssatz vor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</si>
</sst>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vertical="top"/>
    </xf>
    <xf numFmtId="0" fontId="5" fillId="2" borderId="0" xfId="0" applyFont="1" applyFill="1"/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6" fillId="2" borderId="0" xfId="0" applyFont="1" applyFill="1"/>
    <xf numFmtId="10" fontId="3" fillId="3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/>
    <xf numFmtId="0" fontId="7" fillId="2" borderId="0" xfId="0" applyFont="1" applyFill="1"/>
    <xf numFmtId="10" fontId="7" fillId="2" borderId="0" xfId="0" applyNumberFormat="1" applyFont="1" applyFill="1"/>
    <xf numFmtId="10" fontId="7" fillId="2" borderId="0" xfId="2" applyNumberFormat="1" applyFont="1" applyFill="1"/>
    <xf numFmtId="0" fontId="7" fillId="2" borderId="0" xfId="0" applyFont="1" applyFill="1" applyAlignment="1">
      <alignment wrapText="1"/>
    </xf>
    <xf numFmtId="14" fontId="7" fillId="2" borderId="0" xfId="0" applyNumberFormat="1" applyFont="1" applyFill="1"/>
    <xf numFmtId="44" fontId="7" fillId="2" borderId="0" xfId="1" applyFont="1" applyFill="1"/>
    <xf numFmtId="44" fontId="7" fillId="2" borderId="0" xfId="0" applyNumberFormat="1" applyFon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lear Sans" panose="020B0503030202020304" pitchFamily="34" charset="0"/>
                <a:ea typeface="+mn-ea"/>
                <a:cs typeface="Clear Sans" panose="020B0503030202020304" pitchFamily="34" charset="0"/>
              </a:defRPr>
            </a:pPr>
            <a:r>
              <a:rPr lang="de-DE" b="1">
                <a:solidFill>
                  <a:srgbClr val="00B0F0"/>
                </a:solidFill>
              </a:rPr>
              <a:t>RIW</a:t>
            </a:r>
            <a:r>
              <a:rPr lang="de-DE"/>
              <a:t> versus </a:t>
            </a:r>
            <a:r>
              <a:rPr lang="de-DE" b="1">
                <a:solidFill>
                  <a:srgbClr val="FF0000"/>
                </a:solidFill>
              </a:rPr>
              <a:t>RIY</a:t>
            </a:r>
          </a:p>
        </c:rich>
      </c:tx>
      <c:layout>
        <c:manualLayout>
          <c:xMode val="edge"/>
          <c:yMode val="edge"/>
          <c:x val="0.39742035780053198"/>
          <c:y val="2.1074384279504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lear Sans" panose="020B0503030202020304" pitchFamily="34" charset="0"/>
              <a:ea typeface="+mn-ea"/>
              <a:cs typeface="Clear Sans" panose="020B05030302020203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6481309325765731E-2"/>
          <c:y val="0.10813500733639327"/>
          <c:w val="0.83748113288674986"/>
          <c:h val="0.61600406811211494"/>
        </c:manualLayout>
      </c:layout>
      <c:lineChart>
        <c:grouping val="standard"/>
        <c:varyColors val="0"/>
        <c:ser>
          <c:idx val="0"/>
          <c:order val="0"/>
          <c:tx>
            <c:strRef>
              <c:f>'RIY vs. RIW'!$S$7</c:f>
              <c:strCache>
                <c:ptCount val="1"/>
                <c:pt idx="0">
                  <c:v>RIY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'RIY vs. RIW'!$T$5:$BC$5</c:f>
              <c:strCache>
                <c:ptCount val="36"/>
                <c:pt idx="0">
                  <c:v>5 Jahre</c:v>
                </c:pt>
                <c:pt idx="1">
                  <c:v>6 Jahre</c:v>
                </c:pt>
                <c:pt idx="2">
                  <c:v>7 Jahre</c:v>
                </c:pt>
                <c:pt idx="3">
                  <c:v>8 Jahre</c:v>
                </c:pt>
                <c:pt idx="4">
                  <c:v>9 Jahre</c:v>
                </c:pt>
                <c:pt idx="5">
                  <c:v>10 Jahre</c:v>
                </c:pt>
                <c:pt idx="6">
                  <c:v>11 Jahre</c:v>
                </c:pt>
                <c:pt idx="7">
                  <c:v>12 Jahre</c:v>
                </c:pt>
                <c:pt idx="8">
                  <c:v>13 Jahre</c:v>
                </c:pt>
                <c:pt idx="9">
                  <c:v>14 Jahre</c:v>
                </c:pt>
                <c:pt idx="10">
                  <c:v>15 Jahre</c:v>
                </c:pt>
                <c:pt idx="11">
                  <c:v>16 Jahre</c:v>
                </c:pt>
                <c:pt idx="12">
                  <c:v>17 Jahre</c:v>
                </c:pt>
                <c:pt idx="13">
                  <c:v>18 Jahre</c:v>
                </c:pt>
                <c:pt idx="14">
                  <c:v>19 Jahre</c:v>
                </c:pt>
                <c:pt idx="15">
                  <c:v>20 Jahre</c:v>
                </c:pt>
                <c:pt idx="16">
                  <c:v>21 Jahre</c:v>
                </c:pt>
                <c:pt idx="17">
                  <c:v>22 Jahre</c:v>
                </c:pt>
                <c:pt idx="18">
                  <c:v>23 Jahre</c:v>
                </c:pt>
                <c:pt idx="19">
                  <c:v>24 Jahre</c:v>
                </c:pt>
                <c:pt idx="20">
                  <c:v>25 Jahre</c:v>
                </c:pt>
                <c:pt idx="21">
                  <c:v>26 Jahre</c:v>
                </c:pt>
                <c:pt idx="22">
                  <c:v>27 Jahre</c:v>
                </c:pt>
                <c:pt idx="23">
                  <c:v>28 Jahre</c:v>
                </c:pt>
                <c:pt idx="24">
                  <c:v>29 Jahre</c:v>
                </c:pt>
                <c:pt idx="25">
                  <c:v>30 Jahre</c:v>
                </c:pt>
                <c:pt idx="26">
                  <c:v>31 Jahre</c:v>
                </c:pt>
                <c:pt idx="27">
                  <c:v>32 Jahre</c:v>
                </c:pt>
                <c:pt idx="28">
                  <c:v>33 Jahre</c:v>
                </c:pt>
                <c:pt idx="29">
                  <c:v>34 Jahre</c:v>
                </c:pt>
                <c:pt idx="30">
                  <c:v>35 Jahre</c:v>
                </c:pt>
                <c:pt idx="31">
                  <c:v>36 Jahre</c:v>
                </c:pt>
                <c:pt idx="32">
                  <c:v>37 Jahre</c:v>
                </c:pt>
                <c:pt idx="33">
                  <c:v>38 Jahre</c:v>
                </c:pt>
                <c:pt idx="34">
                  <c:v>39 Jahre</c:v>
                </c:pt>
                <c:pt idx="35">
                  <c:v>40 Jahre</c:v>
                </c:pt>
              </c:strCache>
            </c:strRef>
          </c:cat>
          <c:val>
            <c:numRef>
              <c:f>'RIY vs. RIW'!$T$7:$BC$7</c:f>
              <c:numCache>
                <c:formatCode>0.00%</c:formatCode>
                <c:ptCount val="36"/>
                <c:pt idx="0">
                  <c:v>1.0000000000124548E-2</c:v>
                </c:pt>
                <c:pt idx="1">
                  <c:v>1.0000000000576409E-2</c:v>
                </c:pt>
                <c:pt idx="2">
                  <c:v>1.0000000002004156E-2</c:v>
                </c:pt>
                <c:pt idx="3">
                  <c:v>1.0000000005723181E-2</c:v>
                </c:pt>
                <c:pt idx="4">
                  <c:v>1.0000000014146665E-2</c:v>
                </c:pt>
                <c:pt idx="5">
                  <c:v>9.9999999999997591E-3</c:v>
                </c:pt>
                <c:pt idx="6">
                  <c:v>9.9999999999999811E-3</c:v>
                </c:pt>
                <c:pt idx="7">
                  <c:v>1.0000000000000203E-2</c:v>
                </c:pt>
                <c:pt idx="8">
                  <c:v>1.0000000000000425E-2</c:v>
                </c:pt>
                <c:pt idx="9">
                  <c:v>1.0000000000001757E-2</c:v>
                </c:pt>
                <c:pt idx="10">
                  <c:v>1.0000000000003978E-2</c:v>
                </c:pt>
                <c:pt idx="11">
                  <c:v>1.0000000000008863E-2</c:v>
                </c:pt>
                <c:pt idx="12">
                  <c:v>1.0000000000017967E-2</c:v>
                </c:pt>
                <c:pt idx="13">
                  <c:v>1.0000000000035508E-2</c:v>
                </c:pt>
                <c:pt idx="14">
                  <c:v>1.0000000000067261E-2</c:v>
                </c:pt>
                <c:pt idx="15">
                  <c:v>1.0000000000122328E-2</c:v>
                </c:pt>
                <c:pt idx="16">
                  <c:v>1.0000000000216253E-2</c:v>
                </c:pt>
                <c:pt idx="17">
                  <c:v>1.0000000000370129E-2</c:v>
                </c:pt>
                <c:pt idx="18">
                  <c:v>1.0000000000616599E-2</c:v>
                </c:pt>
                <c:pt idx="19">
                  <c:v>1.0000000001002068E-2</c:v>
                </c:pt>
                <c:pt idx="20">
                  <c:v>1.0000000001592707E-2</c:v>
                </c:pt>
                <c:pt idx="21">
                  <c:v>1.0000000002479109E-2</c:v>
                </c:pt>
                <c:pt idx="22">
                  <c:v>1.0000000003785842E-2</c:v>
                </c:pt>
                <c:pt idx="23">
                  <c:v>1.0000000005680326E-2</c:v>
                </c:pt>
                <c:pt idx="24">
                  <c:v>1.0000000008383941E-2</c:v>
                </c:pt>
                <c:pt idx="25">
                  <c:v>1.0000000012187565E-2</c:v>
                </c:pt>
                <c:pt idx="26">
                  <c:v>1.000000001746712E-2</c:v>
                </c:pt>
                <c:pt idx="27">
                  <c:v>1.000000002470422E-2</c:v>
                </c:pt>
                <c:pt idx="28">
                  <c:v>9.9999999999999811E-3</c:v>
                </c:pt>
                <c:pt idx="29">
                  <c:v>9.9999999999999811E-3</c:v>
                </c:pt>
                <c:pt idx="30">
                  <c:v>1.0000000000000203E-2</c:v>
                </c:pt>
                <c:pt idx="31">
                  <c:v>1.0000000000000425E-2</c:v>
                </c:pt>
                <c:pt idx="32">
                  <c:v>1.0000000000000425E-2</c:v>
                </c:pt>
                <c:pt idx="33">
                  <c:v>1.0000000000001091E-2</c:v>
                </c:pt>
                <c:pt idx="34">
                  <c:v>1.0000000000001535E-2</c:v>
                </c:pt>
                <c:pt idx="35">
                  <c:v>1.0000000000002424E-2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F-480C-B3A4-2BB8971BF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098360"/>
        <c:axId val="526097704"/>
      </c:lineChart>
      <c:lineChart>
        <c:grouping val="standard"/>
        <c:varyColors val="0"/>
        <c:ser>
          <c:idx val="1"/>
          <c:order val="1"/>
          <c:tx>
            <c:strRef>
              <c:f>'RIY vs. RIW'!$S$8</c:f>
              <c:strCache>
                <c:ptCount val="1"/>
                <c:pt idx="0">
                  <c:v>RIW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'RIY vs. RIW'!$T$8:$BC$8</c:f>
              <c:numCache>
                <c:formatCode>0.00%</c:formatCode>
                <c:ptCount val="36"/>
                <c:pt idx="0">
                  <c:v>2.9311797120438188E-2</c:v>
                </c:pt>
                <c:pt idx="1">
                  <c:v>3.4248419303838928E-2</c:v>
                </c:pt>
                <c:pt idx="2">
                  <c:v>3.9198406444874156E-2</c:v>
                </c:pt>
                <c:pt idx="3">
                  <c:v>4.4161263215987456E-2</c:v>
                </c:pt>
                <c:pt idx="4">
                  <c:v>4.9136491011439798E-2</c:v>
                </c:pt>
                <c:pt idx="5">
                  <c:v>5.4123588162977021E-2</c:v>
                </c:pt>
                <c:pt idx="6">
                  <c:v>5.9122050157157546E-2</c:v>
                </c:pt>
                <c:pt idx="7">
                  <c:v>6.4131369854136033E-2</c:v>
                </c:pt>
                <c:pt idx="8">
                  <c:v>6.9151037707697038E-2</c:v>
                </c:pt>
                <c:pt idx="9">
                  <c:v>7.4180541986335502E-2</c:v>
                </c:pt>
                <c:pt idx="10">
                  <c:v>7.9219368995173567E-2</c:v>
                </c:pt>
                <c:pt idx="11">
                  <c:v>8.4267003298512666E-2</c:v>
                </c:pt>
                <c:pt idx="12">
                  <c:v>8.9322927942808716E-2</c:v>
                </c:pt>
                <c:pt idx="13">
                  <c:v>9.4386624679871023E-2</c:v>
                </c:pt>
                <c:pt idx="14">
                  <c:v>9.9457574190072839E-2</c:v>
                </c:pt>
                <c:pt idx="15">
                  <c:v>0.10453525630537541</c:v>
                </c:pt>
                <c:pt idx="16">
                  <c:v>0.10961915023195945</c:v>
                </c:pt>
                <c:pt idx="17">
                  <c:v>0.11470873477226473</c:v>
                </c:pt>
                <c:pt idx="18">
                  <c:v>0.11980348854623868</c:v>
                </c:pt>
                <c:pt idx="19">
                  <c:v>0.1249028902115964</c:v>
                </c:pt>
                <c:pt idx="20">
                  <c:v>0.13000641868290064</c:v>
                </c:pt>
                <c:pt idx="21">
                  <c:v>0.13511355334926722</c:v>
                </c:pt>
                <c:pt idx="22">
                  <c:v>0.14022377429051214</c:v>
                </c:pt>
                <c:pt idx="23">
                  <c:v>0.1453365624915528</c:v>
                </c:pt>
                <c:pt idx="24">
                  <c:v>0.15045140005488278</c:v>
                </c:pt>
                <c:pt idx="25">
                  <c:v>0.15556777041094638</c:v>
                </c:pt>
                <c:pt idx="26">
                  <c:v>0.16068515852623666</c:v>
                </c:pt>
                <c:pt idx="27">
                  <c:v>0.16580305110895066</c:v>
                </c:pt>
                <c:pt idx="28">
                  <c:v>0.17092093681203824</c:v>
                </c:pt>
                <c:pt idx="29">
                  <c:v>0.17603830643348395</c:v>
                </c:pt>
                <c:pt idx="30">
                  <c:v>0.18115465311367107</c:v>
                </c:pt>
                <c:pt idx="31">
                  <c:v>0.18626947252967707</c:v>
                </c:pt>
                <c:pt idx="32">
                  <c:v>0.19138226308635675</c:v>
                </c:pt>
                <c:pt idx="33">
                  <c:v>0.19649252610407664</c:v>
                </c:pt>
                <c:pt idx="34">
                  <c:v>0.20159976600296847</c:v>
                </c:pt>
                <c:pt idx="35">
                  <c:v>0.20670349048357317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F-480C-B3A4-2BB8971BF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108528"/>
        <c:axId val="526104592"/>
      </c:lineChart>
      <c:catAx>
        <c:axId val="52609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lear Sans" panose="020B0503030202020304" pitchFamily="34" charset="0"/>
                <a:ea typeface="+mn-ea"/>
                <a:cs typeface="Clear Sans" panose="020B0503030202020304" pitchFamily="34" charset="0"/>
              </a:defRPr>
            </a:pPr>
            <a:endParaRPr lang="de-DE"/>
          </a:p>
        </c:txPr>
        <c:crossAx val="526097704"/>
        <c:crosses val="autoZero"/>
        <c:auto val="1"/>
        <c:lblAlgn val="ctr"/>
        <c:lblOffset val="100"/>
        <c:noMultiLvlLbl val="0"/>
      </c:catAx>
      <c:valAx>
        <c:axId val="526097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FF0000"/>
                </a:solidFill>
                <a:latin typeface="Clear Sans" panose="020B0503030202020304" pitchFamily="34" charset="0"/>
                <a:ea typeface="+mn-ea"/>
                <a:cs typeface="Clear Sans" panose="020B0503030202020304" pitchFamily="34" charset="0"/>
              </a:defRPr>
            </a:pPr>
            <a:endParaRPr lang="de-DE"/>
          </a:p>
        </c:txPr>
        <c:crossAx val="526098360"/>
        <c:crosses val="autoZero"/>
        <c:crossBetween val="between"/>
      </c:valAx>
      <c:valAx>
        <c:axId val="526104592"/>
        <c:scaling>
          <c:orientation val="minMax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B0F0"/>
                </a:solidFill>
                <a:latin typeface="Clear Sans" panose="020B0503030202020304" pitchFamily="34" charset="0"/>
                <a:ea typeface="+mn-ea"/>
                <a:cs typeface="Clear Sans" panose="020B0503030202020304" pitchFamily="34" charset="0"/>
              </a:defRPr>
            </a:pPr>
            <a:endParaRPr lang="de-DE"/>
          </a:p>
        </c:txPr>
        <c:crossAx val="526108528"/>
        <c:crosses val="max"/>
        <c:crossBetween val="between"/>
      </c:valAx>
      <c:catAx>
        <c:axId val="52610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526104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46695326886638"/>
          <c:y val="0.90226039826345594"/>
          <c:w val="0.1345738552962841"/>
          <c:h val="5.7932431430812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lear Sans" panose="020B0503030202020304" pitchFamily="34" charset="0"/>
              <a:ea typeface="+mn-ea"/>
              <a:cs typeface="Clear Sans" panose="020B05030302020203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Clear Sans" panose="020B0503030202020304" pitchFamily="34" charset="0"/>
          <a:cs typeface="Clear Sans" panose="020B05030302020203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1636060</xdr:colOff>
      <xdr:row>1</xdr:row>
      <xdr:rowOff>773207</xdr:rowOff>
    </xdr:from>
    <xdr:to>
      <xdr:col>6</xdr:col>
      <xdr:colOff>12068735</xdr:colOff>
      <xdr:row>16</xdr:row>
      <xdr:rowOff>44824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212913</xdr:colOff>
      <xdr:row>0</xdr:row>
      <xdr:rowOff>0</xdr:rowOff>
    </xdr:from>
    <xdr:to>
      <xdr:col>3</xdr:col>
      <xdr:colOff>672354</xdr:colOff>
      <xdr:row>1</xdr:row>
      <xdr:rowOff>2667000</xdr:rowOff>
    </xdr:to>
    <xdr:pic>
      <xdr:nvPicPr>
        <xdr:cNvPr id="5" name="Grafik 4" descr="BdV mit neuem Logo und Claim - Bund der Versicher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3" y="0"/>
          <a:ext cx="381000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6196854</xdr:colOff>
      <xdr:row>13</xdr:row>
      <xdr:rowOff>67235</xdr:rowOff>
    </xdr:from>
    <xdr:to>
      <xdr:col>6</xdr:col>
      <xdr:colOff>7911353</xdr:colOff>
      <xdr:row>15</xdr:row>
      <xdr:rowOff>56030</xdr:rowOff>
    </xdr:to>
    <xdr:sp macro="" textlink="">
      <xdr:nvSpPr>
        <xdr:cNvPr id="2" name="Textfeld 1"/>
        <xdr:cNvSpPr txBox="1"/>
      </xdr:nvSpPr>
      <xdr:spPr>
        <a:xfrm>
          <a:off x="11273119" y="5804647"/>
          <a:ext cx="1714499" cy="4034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/>
            <a:t>Vertragslaufzeit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58"/>
  <sheetViews>
    <sheetView showGridLines="0" showRowColHeaders="0" tabSelected="1" zoomScale="85" zoomScaleNormal="85" workbookViewId="0">
      <selection activeCell="D6" sqref="D6"/>
    </sheetView>
  </sheetViews>
  <sheetFormatPr baseColWidth="10" defaultRowHeight="15" x14ac:dyDescent="0.25"/>
  <cols>
    <col min="1" max="1" width="11.42578125" style="2"/>
    <col min="2" max="2" width="34.42578125" style="2" customWidth="1"/>
    <col min="3" max="3" width="4.28515625" style="2" customWidth="1"/>
    <col min="4" max="4" width="11.42578125" style="2"/>
    <col min="5" max="5" width="3" style="2" customWidth="1"/>
    <col min="6" max="6" width="11.42578125" style="2"/>
    <col min="7" max="8" width="255.5703125" style="2" customWidth="1"/>
    <col min="9" max="56" width="0.7109375" style="13" customWidth="1"/>
    <col min="57" max="60" width="10.28515625" style="2" customWidth="1"/>
    <col min="61" max="16384" width="11.42578125" style="2"/>
  </cols>
  <sheetData>
    <row r="2" spans="2:56" ht="222" customHeight="1" x14ac:dyDescent="0.25">
      <c r="G2" s="4" t="s">
        <v>52</v>
      </c>
    </row>
    <row r="4" spans="2:56" ht="26.25" x14ac:dyDescent="0.4">
      <c r="B4" s="5" t="s">
        <v>51</v>
      </c>
      <c r="D4" s="12" t="str">
        <f>IF(SUM(D6:D10)=0,"Please enter parameter","")</f>
        <v/>
      </c>
      <c r="E4" s="12"/>
      <c r="F4" s="12"/>
      <c r="G4" s="12"/>
    </row>
    <row r="5" spans="2:56" ht="15.75" thickBot="1" x14ac:dyDescent="0.3">
      <c r="T5" s="13" t="str">
        <f>T6&amp;" Jahre"</f>
        <v>5 Jahre</v>
      </c>
      <c r="U5" s="13" t="str">
        <f t="shared" ref="U5:BC5" si="0">U6&amp;" Jahre"</f>
        <v>6 Jahre</v>
      </c>
      <c r="V5" s="13" t="str">
        <f t="shared" si="0"/>
        <v>7 Jahre</v>
      </c>
      <c r="W5" s="13" t="str">
        <f t="shared" si="0"/>
        <v>8 Jahre</v>
      </c>
      <c r="X5" s="13" t="str">
        <f t="shared" si="0"/>
        <v>9 Jahre</v>
      </c>
      <c r="Y5" s="13" t="str">
        <f t="shared" si="0"/>
        <v>10 Jahre</v>
      </c>
      <c r="Z5" s="13" t="str">
        <f t="shared" si="0"/>
        <v>11 Jahre</v>
      </c>
      <c r="AA5" s="13" t="str">
        <f t="shared" si="0"/>
        <v>12 Jahre</v>
      </c>
      <c r="AB5" s="13" t="str">
        <f t="shared" si="0"/>
        <v>13 Jahre</v>
      </c>
      <c r="AC5" s="13" t="str">
        <f t="shared" si="0"/>
        <v>14 Jahre</v>
      </c>
      <c r="AD5" s="13" t="str">
        <f t="shared" si="0"/>
        <v>15 Jahre</v>
      </c>
      <c r="AE5" s="13" t="str">
        <f t="shared" si="0"/>
        <v>16 Jahre</v>
      </c>
      <c r="AF5" s="13" t="str">
        <f t="shared" si="0"/>
        <v>17 Jahre</v>
      </c>
      <c r="AG5" s="13" t="str">
        <f t="shared" si="0"/>
        <v>18 Jahre</v>
      </c>
      <c r="AH5" s="13" t="str">
        <f t="shared" si="0"/>
        <v>19 Jahre</v>
      </c>
      <c r="AI5" s="13" t="str">
        <f t="shared" si="0"/>
        <v>20 Jahre</v>
      </c>
      <c r="AJ5" s="13" t="str">
        <f t="shared" si="0"/>
        <v>21 Jahre</v>
      </c>
      <c r="AK5" s="13" t="str">
        <f t="shared" si="0"/>
        <v>22 Jahre</v>
      </c>
      <c r="AL5" s="13" t="str">
        <f t="shared" si="0"/>
        <v>23 Jahre</v>
      </c>
      <c r="AM5" s="13" t="str">
        <f t="shared" si="0"/>
        <v>24 Jahre</v>
      </c>
      <c r="AN5" s="13" t="str">
        <f t="shared" si="0"/>
        <v>25 Jahre</v>
      </c>
      <c r="AO5" s="13" t="str">
        <f t="shared" si="0"/>
        <v>26 Jahre</v>
      </c>
      <c r="AP5" s="13" t="str">
        <f t="shared" si="0"/>
        <v>27 Jahre</v>
      </c>
      <c r="AQ5" s="13" t="str">
        <f t="shared" si="0"/>
        <v>28 Jahre</v>
      </c>
      <c r="AR5" s="13" t="str">
        <f t="shared" si="0"/>
        <v>29 Jahre</v>
      </c>
      <c r="AS5" s="13" t="str">
        <f t="shared" si="0"/>
        <v>30 Jahre</v>
      </c>
      <c r="AT5" s="13" t="str">
        <f t="shared" si="0"/>
        <v>31 Jahre</v>
      </c>
      <c r="AU5" s="13" t="str">
        <f t="shared" si="0"/>
        <v>32 Jahre</v>
      </c>
      <c r="AV5" s="13" t="str">
        <f t="shared" si="0"/>
        <v>33 Jahre</v>
      </c>
      <c r="AW5" s="13" t="str">
        <f t="shared" si="0"/>
        <v>34 Jahre</v>
      </c>
      <c r="AX5" s="13" t="str">
        <f t="shared" si="0"/>
        <v>35 Jahre</v>
      </c>
      <c r="AY5" s="13" t="str">
        <f t="shared" si="0"/>
        <v>36 Jahre</v>
      </c>
      <c r="AZ5" s="13" t="str">
        <f t="shared" si="0"/>
        <v>37 Jahre</v>
      </c>
      <c r="BA5" s="13" t="str">
        <f t="shared" si="0"/>
        <v>38 Jahre</v>
      </c>
      <c r="BB5" s="13" t="str">
        <f t="shared" si="0"/>
        <v>39 Jahre</v>
      </c>
      <c r="BC5" s="13" t="str">
        <f t="shared" si="0"/>
        <v>40 Jahre</v>
      </c>
    </row>
    <row r="6" spans="2:56" ht="25.5" customHeight="1" thickBot="1" x14ac:dyDescent="0.35">
      <c r="B6" s="6" t="s">
        <v>54</v>
      </c>
      <c r="D6" s="9">
        <v>0</v>
      </c>
      <c r="F6" s="1" t="s">
        <v>55</v>
      </c>
      <c r="S6" s="13" t="s">
        <v>48</v>
      </c>
      <c r="T6" s="13">
        <v>5</v>
      </c>
      <c r="U6" s="13">
        <v>6</v>
      </c>
      <c r="V6" s="13">
        <v>7</v>
      </c>
      <c r="W6" s="13">
        <v>8</v>
      </c>
      <c r="X6" s="13">
        <v>9</v>
      </c>
      <c r="Y6" s="13">
        <v>10</v>
      </c>
      <c r="Z6" s="13">
        <v>11</v>
      </c>
      <c r="AA6" s="13">
        <v>12</v>
      </c>
      <c r="AB6" s="13">
        <v>13</v>
      </c>
      <c r="AC6" s="13">
        <v>14</v>
      </c>
      <c r="AD6" s="13">
        <v>15</v>
      </c>
      <c r="AE6" s="13">
        <v>16</v>
      </c>
      <c r="AF6" s="13">
        <v>17</v>
      </c>
      <c r="AG6" s="13">
        <v>18</v>
      </c>
      <c r="AH6" s="13">
        <v>19</v>
      </c>
      <c r="AI6" s="13">
        <v>20</v>
      </c>
      <c r="AJ6" s="13">
        <v>21</v>
      </c>
      <c r="AK6" s="13">
        <v>22</v>
      </c>
      <c r="AL6" s="13">
        <v>23</v>
      </c>
      <c r="AM6" s="13">
        <v>24</v>
      </c>
      <c r="AN6" s="13">
        <v>25</v>
      </c>
      <c r="AO6" s="13">
        <v>26</v>
      </c>
      <c r="AP6" s="13">
        <v>27</v>
      </c>
      <c r="AQ6" s="13">
        <v>28</v>
      </c>
      <c r="AR6" s="13">
        <v>29</v>
      </c>
      <c r="AS6" s="13">
        <v>30</v>
      </c>
      <c r="AT6" s="13">
        <v>31</v>
      </c>
      <c r="AU6" s="13">
        <v>32</v>
      </c>
      <c r="AV6" s="13">
        <v>33</v>
      </c>
      <c r="AW6" s="13">
        <v>34</v>
      </c>
      <c r="AX6" s="13">
        <v>35</v>
      </c>
      <c r="AY6" s="13">
        <v>36</v>
      </c>
      <c r="AZ6" s="13">
        <v>37</v>
      </c>
      <c r="BA6" s="13">
        <v>38</v>
      </c>
      <c r="BB6" s="13">
        <v>39</v>
      </c>
      <c r="BC6" s="13">
        <v>40</v>
      </c>
    </row>
    <row r="7" spans="2:56" ht="13.5" customHeight="1" thickBot="1" x14ac:dyDescent="0.3">
      <c r="B7" s="7"/>
      <c r="D7" s="10"/>
      <c r="S7" s="13" t="s">
        <v>5</v>
      </c>
      <c r="T7" s="14">
        <f t="shared" ref="T7:BC7" si="1">i-T14</f>
        <v>1.0000000000124548E-2</v>
      </c>
      <c r="U7" s="14">
        <f t="shared" si="1"/>
        <v>1.0000000000576409E-2</v>
      </c>
      <c r="V7" s="14">
        <f t="shared" si="1"/>
        <v>1.0000000002004156E-2</v>
      </c>
      <c r="W7" s="14">
        <f t="shared" si="1"/>
        <v>1.0000000005723181E-2</v>
      </c>
      <c r="X7" s="14">
        <f t="shared" si="1"/>
        <v>1.0000000014146665E-2</v>
      </c>
      <c r="Y7" s="14">
        <f t="shared" si="1"/>
        <v>9.9999999999997591E-3</v>
      </c>
      <c r="Z7" s="14">
        <f t="shared" si="1"/>
        <v>9.9999999999999811E-3</v>
      </c>
      <c r="AA7" s="14">
        <f t="shared" si="1"/>
        <v>1.0000000000000203E-2</v>
      </c>
      <c r="AB7" s="14">
        <f t="shared" si="1"/>
        <v>1.0000000000000425E-2</v>
      </c>
      <c r="AC7" s="14">
        <f t="shared" si="1"/>
        <v>1.0000000000001757E-2</v>
      </c>
      <c r="AD7" s="14">
        <f t="shared" si="1"/>
        <v>1.0000000000003978E-2</v>
      </c>
      <c r="AE7" s="14">
        <f t="shared" si="1"/>
        <v>1.0000000000008863E-2</v>
      </c>
      <c r="AF7" s="14">
        <f t="shared" si="1"/>
        <v>1.0000000000017967E-2</v>
      </c>
      <c r="AG7" s="14">
        <f t="shared" si="1"/>
        <v>1.0000000000035508E-2</v>
      </c>
      <c r="AH7" s="14">
        <f t="shared" si="1"/>
        <v>1.0000000000067261E-2</v>
      </c>
      <c r="AI7" s="14">
        <f t="shared" si="1"/>
        <v>1.0000000000122328E-2</v>
      </c>
      <c r="AJ7" s="14">
        <f t="shared" si="1"/>
        <v>1.0000000000216253E-2</v>
      </c>
      <c r="AK7" s="14">
        <f t="shared" si="1"/>
        <v>1.0000000000370129E-2</v>
      </c>
      <c r="AL7" s="14">
        <f t="shared" si="1"/>
        <v>1.0000000000616599E-2</v>
      </c>
      <c r="AM7" s="14">
        <f t="shared" si="1"/>
        <v>1.0000000001002068E-2</v>
      </c>
      <c r="AN7" s="14">
        <f t="shared" si="1"/>
        <v>1.0000000001592707E-2</v>
      </c>
      <c r="AO7" s="14">
        <f t="shared" si="1"/>
        <v>1.0000000002479109E-2</v>
      </c>
      <c r="AP7" s="14">
        <f t="shared" si="1"/>
        <v>1.0000000003785842E-2</v>
      </c>
      <c r="AQ7" s="14">
        <f t="shared" si="1"/>
        <v>1.0000000005680326E-2</v>
      </c>
      <c r="AR7" s="14">
        <f t="shared" si="1"/>
        <v>1.0000000008383941E-2</v>
      </c>
      <c r="AS7" s="14">
        <f t="shared" si="1"/>
        <v>1.0000000012187565E-2</v>
      </c>
      <c r="AT7" s="14">
        <f t="shared" si="1"/>
        <v>1.000000001746712E-2</v>
      </c>
      <c r="AU7" s="14">
        <f t="shared" si="1"/>
        <v>1.000000002470422E-2</v>
      </c>
      <c r="AV7" s="14">
        <f t="shared" si="1"/>
        <v>9.9999999999999811E-3</v>
      </c>
      <c r="AW7" s="14">
        <f t="shared" si="1"/>
        <v>9.9999999999999811E-3</v>
      </c>
      <c r="AX7" s="14">
        <f t="shared" si="1"/>
        <v>1.0000000000000203E-2</v>
      </c>
      <c r="AY7" s="14">
        <f t="shared" si="1"/>
        <v>1.0000000000000425E-2</v>
      </c>
      <c r="AZ7" s="14">
        <f t="shared" si="1"/>
        <v>1.0000000000000425E-2</v>
      </c>
      <c r="BA7" s="14">
        <f t="shared" si="1"/>
        <v>1.0000000000001091E-2</v>
      </c>
      <c r="BB7" s="14">
        <f t="shared" si="1"/>
        <v>1.0000000000001535E-2</v>
      </c>
      <c r="BC7" s="14">
        <f t="shared" si="1"/>
        <v>1.0000000000002424E-2</v>
      </c>
    </row>
    <row r="8" spans="2:56" ht="25.5" customHeight="1" thickBot="1" x14ac:dyDescent="0.35">
      <c r="B8" s="6" t="s">
        <v>56</v>
      </c>
      <c r="D8" s="9">
        <v>0</v>
      </c>
      <c r="F8" s="1" t="s">
        <v>57</v>
      </c>
      <c r="S8" s="13" t="s">
        <v>22</v>
      </c>
      <c r="T8" s="15">
        <f t="shared" ref="T8:BC8" si="2">1-INDEX(T16:T58,T6+1)/INDEX($R$16:$R$86,T6+1)</f>
        <v>2.9311797120438188E-2</v>
      </c>
      <c r="U8" s="15">
        <f t="shared" si="2"/>
        <v>3.4248419303838928E-2</v>
      </c>
      <c r="V8" s="15">
        <f t="shared" si="2"/>
        <v>3.9198406444874156E-2</v>
      </c>
      <c r="W8" s="15">
        <f t="shared" si="2"/>
        <v>4.4161263215987456E-2</v>
      </c>
      <c r="X8" s="15">
        <f t="shared" si="2"/>
        <v>4.9136491011439798E-2</v>
      </c>
      <c r="Y8" s="15">
        <f t="shared" si="2"/>
        <v>5.4123588162977021E-2</v>
      </c>
      <c r="Z8" s="15">
        <f t="shared" si="2"/>
        <v>5.9122050157157546E-2</v>
      </c>
      <c r="AA8" s="15">
        <f t="shared" si="2"/>
        <v>6.4131369854136033E-2</v>
      </c>
      <c r="AB8" s="15">
        <f t="shared" si="2"/>
        <v>6.9151037707697038E-2</v>
      </c>
      <c r="AC8" s="15">
        <f t="shared" si="2"/>
        <v>7.4180541986335502E-2</v>
      </c>
      <c r="AD8" s="15">
        <f t="shared" si="2"/>
        <v>7.9219368995173567E-2</v>
      </c>
      <c r="AE8" s="15">
        <f t="shared" si="2"/>
        <v>8.4267003298512666E-2</v>
      </c>
      <c r="AF8" s="15">
        <f t="shared" si="2"/>
        <v>8.9322927942808716E-2</v>
      </c>
      <c r="AG8" s="15">
        <f t="shared" si="2"/>
        <v>9.4386624679871023E-2</v>
      </c>
      <c r="AH8" s="15">
        <f t="shared" si="2"/>
        <v>9.9457574190072839E-2</v>
      </c>
      <c r="AI8" s="15">
        <f t="shared" si="2"/>
        <v>0.10453525630537541</v>
      </c>
      <c r="AJ8" s="15">
        <f t="shared" si="2"/>
        <v>0.10961915023195945</v>
      </c>
      <c r="AK8" s="15">
        <f t="shared" si="2"/>
        <v>0.11470873477226473</v>
      </c>
      <c r="AL8" s="15">
        <f t="shared" si="2"/>
        <v>0.11980348854623868</v>
      </c>
      <c r="AM8" s="15">
        <f t="shared" si="2"/>
        <v>0.1249028902115964</v>
      </c>
      <c r="AN8" s="15">
        <f t="shared" si="2"/>
        <v>0.13000641868290064</v>
      </c>
      <c r="AO8" s="15">
        <f t="shared" si="2"/>
        <v>0.13511355334926722</v>
      </c>
      <c r="AP8" s="15">
        <f t="shared" si="2"/>
        <v>0.14022377429051214</v>
      </c>
      <c r="AQ8" s="15">
        <f t="shared" si="2"/>
        <v>0.1453365624915528</v>
      </c>
      <c r="AR8" s="15">
        <f t="shared" si="2"/>
        <v>0.15045140005488278</v>
      </c>
      <c r="AS8" s="15">
        <f t="shared" si="2"/>
        <v>0.15556777041094638</v>
      </c>
      <c r="AT8" s="15">
        <f t="shared" si="2"/>
        <v>0.16068515852623666</v>
      </c>
      <c r="AU8" s="15">
        <f t="shared" si="2"/>
        <v>0.16580305110895066</v>
      </c>
      <c r="AV8" s="15">
        <f t="shared" si="2"/>
        <v>0.17092093681203824</v>
      </c>
      <c r="AW8" s="15">
        <f t="shared" si="2"/>
        <v>0.17603830643348395</v>
      </c>
      <c r="AX8" s="15">
        <f t="shared" si="2"/>
        <v>0.18115465311367107</v>
      </c>
      <c r="AY8" s="15">
        <f t="shared" si="2"/>
        <v>0.18626947252967707</v>
      </c>
      <c r="AZ8" s="15">
        <f t="shared" si="2"/>
        <v>0.19138226308635675</v>
      </c>
      <c r="BA8" s="15">
        <f t="shared" si="2"/>
        <v>0.19649252610407664</v>
      </c>
      <c r="BB8" s="15">
        <f t="shared" si="2"/>
        <v>0.20159976600296847</v>
      </c>
      <c r="BC8" s="15">
        <f t="shared" si="2"/>
        <v>0.20670349048357317</v>
      </c>
    </row>
    <row r="9" spans="2:56" ht="13.5" customHeight="1" thickBot="1" x14ac:dyDescent="0.3">
      <c r="B9" s="7"/>
      <c r="D9" s="10"/>
      <c r="S9" s="13" t="s">
        <v>49</v>
      </c>
      <c r="T9" s="14">
        <f>T7/$AI$7</f>
        <v>1.000000000000222</v>
      </c>
      <c r="U9" s="14">
        <f t="shared" ref="U9:BC9" si="3">U7/$AI$7</f>
        <v>1.0000000000454081</v>
      </c>
      <c r="V9" s="14">
        <f t="shared" si="3"/>
        <v>1.0000000001881828</v>
      </c>
      <c r="W9" s="14">
        <f t="shared" si="3"/>
        <v>1.0000000005600853</v>
      </c>
      <c r="X9" s="14">
        <f t="shared" si="3"/>
        <v>1.0000000014024337</v>
      </c>
      <c r="Y9" s="14">
        <f t="shared" si="3"/>
        <v>0.99999999998774314</v>
      </c>
      <c r="Z9" s="14">
        <f t="shared" si="3"/>
        <v>0.99999999998776534</v>
      </c>
      <c r="AA9" s="14">
        <f t="shared" si="3"/>
        <v>0.99999999998778755</v>
      </c>
      <c r="AB9" s="14">
        <f t="shared" si="3"/>
        <v>0.99999999998780975</v>
      </c>
      <c r="AC9" s="14">
        <f t="shared" si="3"/>
        <v>0.99999999998794298</v>
      </c>
      <c r="AD9" s="14">
        <f t="shared" si="3"/>
        <v>0.99999999998816502</v>
      </c>
      <c r="AE9" s="14">
        <f t="shared" si="3"/>
        <v>0.99999999998865352</v>
      </c>
      <c r="AF9" s="14">
        <f t="shared" si="3"/>
        <v>0.9999999999895639</v>
      </c>
      <c r="AG9" s="14">
        <f t="shared" si="3"/>
        <v>0.99999999999131806</v>
      </c>
      <c r="AH9" s="14">
        <f t="shared" si="3"/>
        <v>0.99999999999449329</v>
      </c>
      <c r="AI9" s="14">
        <f t="shared" si="3"/>
        <v>1</v>
      </c>
      <c r="AJ9" s="14">
        <f t="shared" si="3"/>
        <v>1.0000000000093925</v>
      </c>
      <c r="AK9" s="14">
        <f t="shared" si="3"/>
        <v>1.0000000000247802</v>
      </c>
      <c r="AL9" s="14">
        <f t="shared" si="3"/>
        <v>1.0000000000494271</v>
      </c>
      <c r="AM9" s="14">
        <f t="shared" si="3"/>
        <v>1.0000000000879741</v>
      </c>
      <c r="AN9" s="14">
        <f t="shared" si="3"/>
        <v>1.0000000001470379</v>
      </c>
      <c r="AO9" s="14">
        <f t="shared" si="3"/>
        <v>1.0000000002356781</v>
      </c>
      <c r="AP9" s="14">
        <f t="shared" si="3"/>
        <v>1.0000000003663514</v>
      </c>
      <c r="AQ9" s="14">
        <f t="shared" si="3"/>
        <v>1.0000000005557999</v>
      </c>
      <c r="AR9" s="14">
        <f t="shared" si="3"/>
        <v>1.0000000008261614</v>
      </c>
      <c r="AS9" s="14">
        <f t="shared" si="3"/>
        <v>1.0000000012065238</v>
      </c>
      <c r="AT9" s="14">
        <f t="shared" si="3"/>
        <v>1.0000000017344792</v>
      </c>
      <c r="AU9" s="14">
        <f t="shared" si="3"/>
        <v>1.0000000024581892</v>
      </c>
      <c r="AV9" s="14">
        <f t="shared" si="3"/>
        <v>0.99999999998776534</v>
      </c>
      <c r="AW9" s="14">
        <f t="shared" si="3"/>
        <v>0.99999999998776534</v>
      </c>
      <c r="AX9" s="14">
        <f t="shared" si="3"/>
        <v>0.99999999998778755</v>
      </c>
      <c r="AY9" s="14">
        <f t="shared" si="3"/>
        <v>0.99999999998780975</v>
      </c>
      <c r="AZ9" s="14">
        <f t="shared" si="3"/>
        <v>0.99999999998780975</v>
      </c>
      <c r="BA9" s="14">
        <f t="shared" si="3"/>
        <v>0.99999999998787636</v>
      </c>
      <c r="BB9" s="14">
        <f t="shared" si="3"/>
        <v>0.99999999998792077</v>
      </c>
      <c r="BC9" s="14">
        <f t="shared" si="3"/>
        <v>0.99999999998800959</v>
      </c>
      <c r="BD9" s="14"/>
    </row>
    <row r="10" spans="2:56" ht="25.5" customHeight="1" thickBot="1" x14ac:dyDescent="0.35">
      <c r="B10" s="6" t="s">
        <v>58</v>
      </c>
      <c r="D10" s="9">
        <v>0.01</v>
      </c>
      <c r="F10" s="1" t="s">
        <v>59</v>
      </c>
      <c r="S10" s="13" t="s">
        <v>50</v>
      </c>
      <c r="T10" s="14">
        <f>T8/$AI$8</f>
        <v>0.28040106425731237</v>
      </c>
      <c r="U10" s="14">
        <f t="shared" ref="U10:BC10" si="4">U8/$AI$8</f>
        <v>0.32762553529108063</v>
      </c>
      <c r="V10" s="14">
        <f t="shared" si="4"/>
        <v>0.37497785752172585</v>
      </c>
      <c r="W10" s="14">
        <f t="shared" si="4"/>
        <v>0.42245329257127001</v>
      </c>
      <c r="X10" s="14">
        <f t="shared" si="4"/>
        <v>0.47004707070214646</v>
      </c>
      <c r="Y10" s="14">
        <f t="shared" si="4"/>
        <v>0.51775439288030789</v>
      </c>
      <c r="Z10" s="14">
        <f t="shared" si="4"/>
        <v>0.5655704328542156</v>
      </c>
      <c r="AA10" s="14">
        <f t="shared" si="4"/>
        <v>0.61349033924775742</v>
      </c>
      <c r="AB10" s="14">
        <f t="shared" si="4"/>
        <v>0.66150923766512215</v>
      </c>
      <c r="AC10" s="14">
        <f t="shared" si="4"/>
        <v>0.70962223280568926</v>
      </c>
      <c r="AD10" s="14">
        <f t="shared" si="4"/>
        <v>0.75782441058691841</v>
      </c>
      <c r="AE10" s="14">
        <f t="shared" si="4"/>
        <v>0.80611084027331636</v>
      </c>
      <c r="AF10" s="14">
        <f t="shared" si="4"/>
        <v>0.85447657660945109</v>
      </c>
      <c r="AG10" s="14">
        <f t="shared" si="4"/>
        <v>0.90291666195510611</v>
      </c>
      <c r="AH10" s="14">
        <f t="shared" si="4"/>
        <v>0.95142612842054641</v>
      </c>
      <c r="AI10" s="14">
        <f t="shared" si="4"/>
        <v>1</v>
      </c>
      <c r="AJ10" s="14">
        <f t="shared" si="4"/>
        <v>1.0486332947013841</v>
      </c>
      <c r="AK10" s="14">
        <f t="shared" si="4"/>
        <v>1.0973210266703692</v>
      </c>
      <c r="AL10" s="14">
        <f t="shared" si="4"/>
        <v>1.1460582083068767</v>
      </c>
      <c r="AM10" s="14">
        <f t="shared" si="4"/>
        <v>1.1948398523721191</v>
      </c>
      <c r="AN10" s="14">
        <f t="shared" si="4"/>
        <v>1.2436609740843525</v>
      </c>
      <c r="AO10" s="14">
        <f t="shared" si="4"/>
        <v>1.2925165932014786</v>
      </c>
      <c r="AP10" s="14">
        <f t="shared" si="4"/>
        <v>1.3414017360887416</v>
      </c>
      <c r="AQ10" s="14">
        <f t="shared" si="4"/>
        <v>1.3903114377697212</v>
      </c>
      <c r="AR10" s="14">
        <f t="shared" si="4"/>
        <v>1.4392407439588997</v>
      </c>
      <c r="AS10" s="14">
        <f t="shared" si="4"/>
        <v>1.4881847130741361</v>
      </c>
      <c r="AT10" s="14">
        <f t="shared" si="4"/>
        <v>1.5371384182273622</v>
      </c>
      <c r="AU10" s="14">
        <f t="shared" si="4"/>
        <v>1.5860969491919132</v>
      </c>
      <c r="AV10" s="14">
        <f t="shared" si="4"/>
        <v>1.6350554143449223</v>
      </c>
      <c r="AW10" s="14">
        <f t="shared" si="4"/>
        <v>1.684008942583247</v>
      </c>
      <c r="AX10" s="14">
        <f t="shared" si="4"/>
        <v>1.7329526852114843</v>
      </c>
      <c r="AY10" s="14">
        <f t="shared" si="4"/>
        <v>1.7818818178006297</v>
      </c>
      <c r="AZ10" s="14">
        <f t="shared" si="4"/>
        <v>1.8307915420160068</v>
      </c>
      <c r="BA10" s="14">
        <f t="shared" si="4"/>
        <v>1.8796770874131639</v>
      </c>
      <c r="BB10" s="14">
        <f t="shared" si="4"/>
        <v>1.9285337132004698</v>
      </c>
      <c r="BC10" s="14">
        <f t="shared" si="4"/>
        <v>1.9773567099671814</v>
      </c>
    </row>
    <row r="11" spans="2:56" ht="13.5" customHeight="1" thickBot="1" x14ac:dyDescent="0.3">
      <c r="B11" s="7"/>
      <c r="D11" s="10"/>
      <c r="BD11" s="14"/>
    </row>
    <row r="12" spans="2:56" ht="25.5" customHeight="1" thickBot="1" x14ac:dyDescent="0.35">
      <c r="B12" s="6" t="s">
        <v>60</v>
      </c>
      <c r="D12" s="9">
        <v>0.03</v>
      </c>
      <c r="E12" s="1"/>
      <c r="BD12" s="15"/>
    </row>
    <row r="13" spans="2:56" x14ac:dyDescent="0.25">
      <c r="B13" s="7"/>
      <c r="D13" s="11"/>
      <c r="T13" s="13" t="s">
        <v>6</v>
      </c>
      <c r="U13" s="13" t="s">
        <v>8</v>
      </c>
      <c r="V13" s="13" t="s">
        <v>9</v>
      </c>
      <c r="W13" s="13" t="s">
        <v>10</v>
      </c>
      <c r="X13" s="13" t="s">
        <v>11</v>
      </c>
      <c r="Y13" s="13" t="s">
        <v>7</v>
      </c>
      <c r="Z13" s="13" t="s">
        <v>12</v>
      </c>
      <c r="AA13" s="13" t="s">
        <v>13</v>
      </c>
      <c r="AB13" s="13" t="s">
        <v>14</v>
      </c>
      <c r="AC13" s="13" t="s">
        <v>15</v>
      </c>
      <c r="AD13" s="13" t="s">
        <v>16</v>
      </c>
      <c r="AE13" s="13" t="s">
        <v>17</v>
      </c>
      <c r="AF13" s="13" t="s">
        <v>18</v>
      </c>
      <c r="AG13" s="13" t="s">
        <v>19</v>
      </c>
      <c r="AH13" s="13" t="s">
        <v>20</v>
      </c>
      <c r="AI13" s="13" t="s">
        <v>21</v>
      </c>
      <c r="AJ13" s="13" t="s">
        <v>28</v>
      </c>
      <c r="AK13" s="13" t="s">
        <v>29</v>
      </c>
      <c r="AL13" s="13" t="s">
        <v>30</v>
      </c>
      <c r="AM13" s="13" t="s">
        <v>31</v>
      </c>
      <c r="AN13" s="13" t="s">
        <v>32</v>
      </c>
      <c r="AO13" s="13" t="s">
        <v>33</v>
      </c>
      <c r="AP13" s="13" t="s">
        <v>34</v>
      </c>
      <c r="AQ13" s="13" t="s">
        <v>35</v>
      </c>
      <c r="AR13" s="13" t="s">
        <v>36</v>
      </c>
      <c r="AS13" s="13" t="s">
        <v>37</v>
      </c>
      <c r="AT13" s="13" t="s">
        <v>38</v>
      </c>
      <c r="AU13" s="13" t="s">
        <v>39</v>
      </c>
      <c r="AV13" s="13" t="s">
        <v>40</v>
      </c>
      <c r="AW13" s="13" t="s">
        <v>41</v>
      </c>
      <c r="AX13" s="13" t="s">
        <v>42</v>
      </c>
      <c r="AY13" s="13" t="s">
        <v>43</v>
      </c>
      <c r="AZ13" s="13" t="s">
        <v>44</v>
      </c>
      <c r="BA13" s="13" t="s">
        <v>45</v>
      </c>
      <c r="BB13" s="13" t="s">
        <v>46</v>
      </c>
      <c r="BC13" s="13" t="s">
        <v>47</v>
      </c>
    </row>
    <row r="14" spans="2:56" x14ac:dyDescent="0.25">
      <c r="T14" s="14">
        <f t="shared" ref="T14:BC14" si="5">IRR(T16:T58,0.01)</f>
        <v>1.9999999999875451E-2</v>
      </c>
      <c r="U14" s="14">
        <f t="shared" si="5"/>
        <v>1.999999999942359E-2</v>
      </c>
      <c r="V14" s="14">
        <f t="shared" si="5"/>
        <v>1.9999999997995843E-2</v>
      </c>
      <c r="W14" s="14">
        <f t="shared" si="5"/>
        <v>1.9999999994276818E-2</v>
      </c>
      <c r="X14" s="14">
        <f t="shared" si="5"/>
        <v>1.9999999985853334E-2</v>
      </c>
      <c r="Y14" s="14">
        <f t="shared" si="5"/>
        <v>2.000000000000024E-2</v>
      </c>
      <c r="Z14" s="14">
        <f t="shared" si="5"/>
        <v>2.0000000000000018E-2</v>
      </c>
      <c r="AA14" s="14">
        <f t="shared" si="5"/>
        <v>1.9999999999999796E-2</v>
      </c>
      <c r="AB14" s="14">
        <f t="shared" si="5"/>
        <v>1.9999999999999574E-2</v>
      </c>
      <c r="AC14" s="14">
        <f t="shared" si="5"/>
        <v>1.9999999999998241E-2</v>
      </c>
      <c r="AD14" s="14">
        <f t="shared" si="5"/>
        <v>1.9999999999996021E-2</v>
      </c>
      <c r="AE14" s="14">
        <f t="shared" si="5"/>
        <v>1.9999999999991136E-2</v>
      </c>
      <c r="AF14" s="14">
        <f t="shared" si="5"/>
        <v>1.9999999999982032E-2</v>
      </c>
      <c r="AG14" s="14">
        <f t="shared" si="5"/>
        <v>1.9999999999964491E-2</v>
      </c>
      <c r="AH14" s="14">
        <f t="shared" si="5"/>
        <v>1.9999999999932738E-2</v>
      </c>
      <c r="AI14" s="14">
        <f t="shared" si="5"/>
        <v>1.9999999999877671E-2</v>
      </c>
      <c r="AJ14" s="14">
        <f t="shared" si="5"/>
        <v>1.9999999999783746E-2</v>
      </c>
      <c r="AK14" s="14">
        <f t="shared" si="5"/>
        <v>1.9999999999629869E-2</v>
      </c>
      <c r="AL14" s="14">
        <f t="shared" si="5"/>
        <v>1.99999999993834E-2</v>
      </c>
      <c r="AM14" s="14">
        <f t="shared" si="5"/>
        <v>1.999999999899793E-2</v>
      </c>
      <c r="AN14" s="14">
        <f t="shared" si="5"/>
        <v>1.9999999998407292E-2</v>
      </c>
      <c r="AO14" s="14">
        <f t="shared" si="5"/>
        <v>1.999999999752089E-2</v>
      </c>
      <c r="AP14" s="14">
        <f t="shared" si="5"/>
        <v>1.9999999996214157E-2</v>
      </c>
      <c r="AQ14" s="14">
        <f t="shared" si="5"/>
        <v>1.9999999994319673E-2</v>
      </c>
      <c r="AR14" s="14">
        <f t="shared" si="5"/>
        <v>1.9999999991616058E-2</v>
      </c>
      <c r="AS14" s="14">
        <f t="shared" si="5"/>
        <v>1.9999999987812433E-2</v>
      </c>
      <c r="AT14" s="14">
        <f t="shared" si="5"/>
        <v>1.9999999982532879E-2</v>
      </c>
      <c r="AU14" s="14">
        <f t="shared" si="5"/>
        <v>1.9999999975295779E-2</v>
      </c>
      <c r="AV14" s="14">
        <f t="shared" si="5"/>
        <v>2.0000000000000018E-2</v>
      </c>
      <c r="AW14" s="14">
        <f t="shared" si="5"/>
        <v>2.0000000000000018E-2</v>
      </c>
      <c r="AX14" s="14">
        <f t="shared" si="5"/>
        <v>1.9999999999999796E-2</v>
      </c>
      <c r="AY14" s="14">
        <f t="shared" si="5"/>
        <v>1.9999999999999574E-2</v>
      </c>
      <c r="AZ14" s="14">
        <f t="shared" si="5"/>
        <v>1.9999999999999574E-2</v>
      </c>
      <c r="BA14" s="14">
        <f t="shared" si="5"/>
        <v>1.9999999999998908E-2</v>
      </c>
      <c r="BB14" s="14">
        <f t="shared" si="5"/>
        <v>1.9999999999998463E-2</v>
      </c>
      <c r="BC14" s="14">
        <f t="shared" si="5"/>
        <v>1.9999999999997575E-2</v>
      </c>
    </row>
    <row r="15" spans="2:56" s="3" customFormat="1" ht="17.25" customHeight="1" x14ac:dyDescent="0.25">
      <c r="I15" s="16" t="s">
        <v>4</v>
      </c>
      <c r="J15" s="16" t="s">
        <v>3</v>
      </c>
      <c r="K15" s="16" t="s">
        <v>0</v>
      </c>
      <c r="L15" s="16" t="s">
        <v>2</v>
      </c>
      <c r="M15" s="16" t="s">
        <v>1</v>
      </c>
      <c r="N15" s="16" t="s">
        <v>24</v>
      </c>
      <c r="O15" s="16" t="s">
        <v>23</v>
      </c>
      <c r="P15" s="16" t="s">
        <v>25</v>
      </c>
      <c r="Q15" s="16" t="s">
        <v>26</v>
      </c>
      <c r="R15" s="16" t="s">
        <v>27</v>
      </c>
      <c r="S15" s="16"/>
      <c r="T15" s="16" t="s">
        <v>6</v>
      </c>
      <c r="U15" s="16" t="s">
        <v>8</v>
      </c>
      <c r="V15" s="16" t="s">
        <v>9</v>
      </c>
      <c r="W15" s="16" t="s">
        <v>10</v>
      </c>
      <c r="X15" s="16" t="s">
        <v>11</v>
      </c>
      <c r="Y15" s="16" t="s">
        <v>7</v>
      </c>
      <c r="Z15" s="16" t="s">
        <v>12</v>
      </c>
      <c r="AA15" s="16" t="s">
        <v>13</v>
      </c>
      <c r="AB15" s="16" t="s">
        <v>14</v>
      </c>
      <c r="AC15" s="16" t="s">
        <v>15</v>
      </c>
      <c r="AD15" s="16" t="s">
        <v>16</v>
      </c>
      <c r="AE15" s="16" t="s">
        <v>17</v>
      </c>
      <c r="AF15" s="16" t="s">
        <v>18</v>
      </c>
      <c r="AG15" s="16" t="s">
        <v>19</v>
      </c>
      <c r="AH15" s="16" t="s">
        <v>20</v>
      </c>
      <c r="AI15" s="16" t="s">
        <v>21</v>
      </c>
      <c r="AJ15" s="16" t="s">
        <v>28</v>
      </c>
      <c r="AK15" s="16" t="s">
        <v>29</v>
      </c>
      <c r="AL15" s="16" t="s">
        <v>30</v>
      </c>
      <c r="AM15" s="16" t="s">
        <v>31</v>
      </c>
      <c r="AN15" s="16" t="s">
        <v>32</v>
      </c>
      <c r="AO15" s="16" t="s">
        <v>33</v>
      </c>
      <c r="AP15" s="16" t="s">
        <v>34</v>
      </c>
      <c r="AQ15" s="16" t="s">
        <v>35</v>
      </c>
      <c r="AR15" s="16" t="s">
        <v>36</v>
      </c>
      <c r="AS15" s="16" t="s">
        <v>37</v>
      </c>
      <c r="AT15" s="16" t="s">
        <v>38</v>
      </c>
      <c r="AU15" s="16" t="s">
        <v>39</v>
      </c>
      <c r="AV15" s="16" t="s">
        <v>40</v>
      </c>
      <c r="AW15" s="16" t="s">
        <v>41</v>
      </c>
      <c r="AX15" s="16" t="s">
        <v>42</v>
      </c>
      <c r="AY15" s="16" t="s">
        <v>43</v>
      </c>
      <c r="AZ15" s="16" t="s">
        <v>44</v>
      </c>
      <c r="BA15" s="16" t="s">
        <v>45</v>
      </c>
      <c r="BB15" s="16" t="s">
        <v>46</v>
      </c>
      <c r="BC15" s="16" t="s">
        <v>47</v>
      </c>
      <c r="BD15" s="16"/>
    </row>
    <row r="16" spans="2:56" x14ac:dyDescent="0.25">
      <c r="I16" s="17">
        <v>43831</v>
      </c>
      <c r="J16" s="13">
        <v>0</v>
      </c>
      <c r="K16" s="13">
        <v>1</v>
      </c>
      <c r="L16" s="13">
        <f t="shared" ref="L16:L56" si="6">K16*beta</f>
        <v>0</v>
      </c>
      <c r="M16" s="13">
        <v>0</v>
      </c>
      <c r="N16" s="18">
        <v>0</v>
      </c>
      <c r="O16" s="18">
        <f>N16+K16-L16</f>
        <v>1</v>
      </c>
      <c r="P16" s="18">
        <f t="shared" ref="P16:P56" si="7">J16*alpha*((1+i-kappa)^J16)</f>
        <v>0</v>
      </c>
      <c r="Q16" s="18">
        <f t="shared" ref="Q16:Q20" si="8">N16-P16</f>
        <v>0</v>
      </c>
      <c r="R16" s="18">
        <v>0</v>
      </c>
      <c r="T16" s="13">
        <f t="shared" ref="T16:AC25" si="9">IF($J16&lt;T$6,-1,IF($J16=T$6,$Q16,0))</f>
        <v>-1</v>
      </c>
      <c r="U16" s="13">
        <f t="shared" si="9"/>
        <v>-1</v>
      </c>
      <c r="V16" s="13">
        <f t="shared" si="9"/>
        <v>-1</v>
      </c>
      <c r="W16" s="13">
        <f t="shared" si="9"/>
        <v>-1</v>
      </c>
      <c r="X16" s="13">
        <f t="shared" si="9"/>
        <v>-1</v>
      </c>
      <c r="Y16" s="13">
        <f t="shared" si="9"/>
        <v>-1</v>
      </c>
      <c r="Z16" s="13">
        <f t="shared" si="9"/>
        <v>-1</v>
      </c>
      <c r="AA16" s="13">
        <f t="shared" si="9"/>
        <v>-1</v>
      </c>
      <c r="AB16" s="13">
        <f t="shared" si="9"/>
        <v>-1</v>
      </c>
      <c r="AC16" s="13">
        <f t="shared" si="9"/>
        <v>-1</v>
      </c>
      <c r="AD16" s="13">
        <f t="shared" ref="AD16:AM25" si="10">IF($J16&lt;AD$6,-1,IF($J16=AD$6,$Q16,0))</f>
        <v>-1</v>
      </c>
      <c r="AE16" s="13">
        <f t="shared" si="10"/>
        <v>-1</v>
      </c>
      <c r="AF16" s="13">
        <f t="shared" si="10"/>
        <v>-1</v>
      </c>
      <c r="AG16" s="13">
        <f t="shared" si="10"/>
        <v>-1</v>
      </c>
      <c r="AH16" s="13">
        <f t="shared" si="10"/>
        <v>-1</v>
      </c>
      <c r="AI16" s="13">
        <f t="shared" si="10"/>
        <v>-1</v>
      </c>
      <c r="AJ16" s="13">
        <f t="shared" si="10"/>
        <v>-1</v>
      </c>
      <c r="AK16" s="13">
        <f t="shared" si="10"/>
        <v>-1</v>
      </c>
      <c r="AL16" s="13">
        <f t="shared" si="10"/>
        <v>-1</v>
      </c>
      <c r="AM16" s="13">
        <f t="shared" si="10"/>
        <v>-1</v>
      </c>
      <c r="AN16" s="13">
        <f t="shared" ref="AN16:AW25" si="11">IF($J16&lt;AN$6,-1,IF($J16=AN$6,$Q16,0))</f>
        <v>-1</v>
      </c>
      <c r="AO16" s="13">
        <f t="shared" si="11"/>
        <v>-1</v>
      </c>
      <c r="AP16" s="13">
        <f t="shared" si="11"/>
        <v>-1</v>
      </c>
      <c r="AQ16" s="13">
        <f t="shared" si="11"/>
        <v>-1</v>
      </c>
      <c r="AR16" s="13">
        <f t="shared" si="11"/>
        <v>-1</v>
      </c>
      <c r="AS16" s="13">
        <f t="shared" si="11"/>
        <v>-1</v>
      </c>
      <c r="AT16" s="13">
        <f t="shared" si="11"/>
        <v>-1</v>
      </c>
      <c r="AU16" s="13">
        <f t="shared" si="11"/>
        <v>-1</v>
      </c>
      <c r="AV16" s="13">
        <f t="shared" si="11"/>
        <v>-1</v>
      </c>
      <c r="AW16" s="13">
        <f t="shared" si="11"/>
        <v>-1</v>
      </c>
      <c r="AX16" s="13">
        <f t="shared" ref="AX16:BC25" si="12">IF($J16&lt;AX$6,-1,IF($J16=AX$6,$Q16,0))</f>
        <v>-1</v>
      </c>
      <c r="AY16" s="13">
        <f t="shared" si="12"/>
        <v>-1</v>
      </c>
      <c r="AZ16" s="13">
        <f t="shared" si="12"/>
        <v>-1</v>
      </c>
      <c r="BA16" s="13">
        <f t="shared" si="12"/>
        <v>-1</v>
      </c>
      <c r="BB16" s="13">
        <f t="shared" si="12"/>
        <v>-1</v>
      </c>
      <c r="BC16" s="13">
        <f t="shared" si="12"/>
        <v>-1</v>
      </c>
    </row>
    <row r="17" spans="7:55" x14ac:dyDescent="0.25">
      <c r="I17" s="17">
        <v>44197</v>
      </c>
      <c r="J17" s="13">
        <f>J16+1</f>
        <v>1</v>
      </c>
      <c r="K17" s="13">
        <v>1</v>
      </c>
      <c r="L17" s="13">
        <f t="shared" si="6"/>
        <v>0</v>
      </c>
      <c r="M17" s="18">
        <f t="shared" ref="M17:M56" si="13">O16*kappa</f>
        <v>0.01</v>
      </c>
      <c r="N17" s="19">
        <f t="shared" ref="N17:N56" si="14">O16*(1+i)-M17</f>
        <v>1.02</v>
      </c>
      <c r="O17" s="18">
        <f t="shared" ref="O17:O56" si="15">N17+K17-L17</f>
        <v>2.02</v>
      </c>
      <c r="P17" s="18">
        <f t="shared" si="7"/>
        <v>0</v>
      </c>
      <c r="Q17" s="18">
        <f t="shared" si="8"/>
        <v>1.02</v>
      </c>
      <c r="R17" s="18">
        <f t="shared" ref="R17:R56" si="16">(R16+1)*(1+i)</f>
        <v>1.03</v>
      </c>
      <c r="T17" s="13">
        <f t="shared" si="9"/>
        <v>-1</v>
      </c>
      <c r="U17" s="13">
        <f t="shared" si="9"/>
        <v>-1</v>
      </c>
      <c r="V17" s="13">
        <f t="shared" si="9"/>
        <v>-1</v>
      </c>
      <c r="W17" s="13">
        <f t="shared" si="9"/>
        <v>-1</v>
      </c>
      <c r="X17" s="13">
        <f t="shared" si="9"/>
        <v>-1</v>
      </c>
      <c r="Y17" s="13">
        <f t="shared" si="9"/>
        <v>-1</v>
      </c>
      <c r="Z17" s="13">
        <f t="shared" si="9"/>
        <v>-1</v>
      </c>
      <c r="AA17" s="13">
        <f t="shared" si="9"/>
        <v>-1</v>
      </c>
      <c r="AB17" s="13">
        <f t="shared" si="9"/>
        <v>-1</v>
      </c>
      <c r="AC17" s="13">
        <f t="shared" si="9"/>
        <v>-1</v>
      </c>
      <c r="AD17" s="13">
        <f t="shared" si="10"/>
        <v>-1</v>
      </c>
      <c r="AE17" s="13">
        <f t="shared" si="10"/>
        <v>-1</v>
      </c>
      <c r="AF17" s="13">
        <f t="shared" si="10"/>
        <v>-1</v>
      </c>
      <c r="AG17" s="13">
        <f t="shared" si="10"/>
        <v>-1</v>
      </c>
      <c r="AH17" s="13">
        <f t="shared" si="10"/>
        <v>-1</v>
      </c>
      <c r="AI17" s="13">
        <f t="shared" si="10"/>
        <v>-1</v>
      </c>
      <c r="AJ17" s="13">
        <f t="shared" si="10"/>
        <v>-1</v>
      </c>
      <c r="AK17" s="13">
        <f t="shared" si="10"/>
        <v>-1</v>
      </c>
      <c r="AL17" s="13">
        <f t="shared" si="10"/>
        <v>-1</v>
      </c>
      <c r="AM17" s="13">
        <f t="shared" si="10"/>
        <v>-1</v>
      </c>
      <c r="AN17" s="13">
        <f t="shared" si="11"/>
        <v>-1</v>
      </c>
      <c r="AO17" s="13">
        <f t="shared" si="11"/>
        <v>-1</v>
      </c>
      <c r="AP17" s="13">
        <f t="shared" si="11"/>
        <v>-1</v>
      </c>
      <c r="AQ17" s="13">
        <f t="shared" si="11"/>
        <v>-1</v>
      </c>
      <c r="AR17" s="13">
        <f t="shared" si="11"/>
        <v>-1</v>
      </c>
      <c r="AS17" s="13">
        <f t="shared" si="11"/>
        <v>-1</v>
      </c>
      <c r="AT17" s="13">
        <f t="shared" si="11"/>
        <v>-1</v>
      </c>
      <c r="AU17" s="13">
        <f t="shared" si="11"/>
        <v>-1</v>
      </c>
      <c r="AV17" s="13">
        <f t="shared" si="11"/>
        <v>-1</v>
      </c>
      <c r="AW17" s="13">
        <f t="shared" si="11"/>
        <v>-1</v>
      </c>
      <c r="AX17" s="13">
        <f t="shared" si="12"/>
        <v>-1</v>
      </c>
      <c r="AY17" s="13">
        <f t="shared" si="12"/>
        <v>-1</v>
      </c>
      <c r="AZ17" s="13">
        <f t="shared" si="12"/>
        <v>-1</v>
      </c>
      <c r="BA17" s="13">
        <f t="shared" si="12"/>
        <v>-1</v>
      </c>
      <c r="BB17" s="13">
        <f t="shared" si="12"/>
        <v>-1</v>
      </c>
      <c r="BC17" s="13">
        <f t="shared" si="12"/>
        <v>-1</v>
      </c>
    </row>
    <row r="18" spans="7:55" ht="21" x14ac:dyDescent="0.35">
      <c r="G18" s="8" t="s">
        <v>53</v>
      </c>
      <c r="I18" s="17">
        <v>44562</v>
      </c>
      <c r="J18" s="13">
        <f>J17+1</f>
        <v>2</v>
      </c>
      <c r="K18" s="13">
        <v>1</v>
      </c>
      <c r="L18" s="13">
        <f t="shared" si="6"/>
        <v>0</v>
      </c>
      <c r="M18" s="18">
        <f t="shared" si="13"/>
        <v>2.0199999999999999E-2</v>
      </c>
      <c r="N18" s="19">
        <f t="shared" si="14"/>
        <v>2.0604</v>
      </c>
      <c r="O18" s="18">
        <f t="shared" si="15"/>
        <v>3.0604</v>
      </c>
      <c r="P18" s="18">
        <f t="shared" si="7"/>
        <v>0</v>
      </c>
      <c r="Q18" s="18">
        <f t="shared" si="8"/>
        <v>2.0604</v>
      </c>
      <c r="R18" s="18">
        <f t="shared" si="16"/>
        <v>2.0909000000000004</v>
      </c>
      <c r="T18" s="13">
        <f t="shared" si="9"/>
        <v>-1</v>
      </c>
      <c r="U18" s="13">
        <f t="shared" si="9"/>
        <v>-1</v>
      </c>
      <c r="V18" s="13">
        <f t="shared" si="9"/>
        <v>-1</v>
      </c>
      <c r="W18" s="13">
        <f t="shared" si="9"/>
        <v>-1</v>
      </c>
      <c r="X18" s="13">
        <f t="shared" si="9"/>
        <v>-1</v>
      </c>
      <c r="Y18" s="13">
        <f t="shared" si="9"/>
        <v>-1</v>
      </c>
      <c r="Z18" s="13">
        <f t="shared" si="9"/>
        <v>-1</v>
      </c>
      <c r="AA18" s="13">
        <f t="shared" si="9"/>
        <v>-1</v>
      </c>
      <c r="AB18" s="13">
        <f t="shared" si="9"/>
        <v>-1</v>
      </c>
      <c r="AC18" s="13">
        <f t="shared" si="9"/>
        <v>-1</v>
      </c>
      <c r="AD18" s="13">
        <f t="shared" si="10"/>
        <v>-1</v>
      </c>
      <c r="AE18" s="13">
        <f t="shared" si="10"/>
        <v>-1</v>
      </c>
      <c r="AF18" s="13">
        <f t="shared" si="10"/>
        <v>-1</v>
      </c>
      <c r="AG18" s="13">
        <f t="shared" si="10"/>
        <v>-1</v>
      </c>
      <c r="AH18" s="13">
        <f t="shared" si="10"/>
        <v>-1</v>
      </c>
      <c r="AI18" s="13">
        <f t="shared" si="10"/>
        <v>-1</v>
      </c>
      <c r="AJ18" s="13">
        <f t="shared" si="10"/>
        <v>-1</v>
      </c>
      <c r="AK18" s="13">
        <f t="shared" si="10"/>
        <v>-1</v>
      </c>
      <c r="AL18" s="13">
        <f t="shared" si="10"/>
        <v>-1</v>
      </c>
      <c r="AM18" s="13">
        <f t="shared" si="10"/>
        <v>-1</v>
      </c>
      <c r="AN18" s="13">
        <f t="shared" si="11"/>
        <v>-1</v>
      </c>
      <c r="AO18" s="13">
        <f t="shared" si="11"/>
        <v>-1</v>
      </c>
      <c r="AP18" s="13">
        <f t="shared" si="11"/>
        <v>-1</v>
      </c>
      <c r="AQ18" s="13">
        <f t="shared" si="11"/>
        <v>-1</v>
      </c>
      <c r="AR18" s="13">
        <f t="shared" si="11"/>
        <v>-1</v>
      </c>
      <c r="AS18" s="13">
        <f t="shared" si="11"/>
        <v>-1</v>
      </c>
      <c r="AT18" s="13">
        <f t="shared" si="11"/>
        <v>-1</v>
      </c>
      <c r="AU18" s="13">
        <f t="shared" si="11"/>
        <v>-1</v>
      </c>
      <c r="AV18" s="13">
        <f t="shared" si="11"/>
        <v>-1</v>
      </c>
      <c r="AW18" s="13">
        <f t="shared" si="11"/>
        <v>-1</v>
      </c>
      <c r="AX18" s="13">
        <f t="shared" si="12"/>
        <v>-1</v>
      </c>
      <c r="AY18" s="13">
        <f t="shared" si="12"/>
        <v>-1</v>
      </c>
      <c r="AZ18" s="13">
        <f t="shared" si="12"/>
        <v>-1</v>
      </c>
      <c r="BA18" s="13">
        <f t="shared" si="12"/>
        <v>-1</v>
      </c>
      <c r="BB18" s="13">
        <f t="shared" si="12"/>
        <v>-1</v>
      </c>
      <c r="BC18" s="13">
        <f t="shared" si="12"/>
        <v>-1</v>
      </c>
    </row>
    <row r="19" spans="7:55" x14ac:dyDescent="0.25">
      <c r="I19" s="17">
        <v>44927</v>
      </c>
      <c r="J19" s="13">
        <f>J18+1</f>
        <v>3</v>
      </c>
      <c r="K19" s="13">
        <v>1</v>
      </c>
      <c r="L19" s="13">
        <f t="shared" si="6"/>
        <v>0</v>
      </c>
      <c r="M19" s="18">
        <f t="shared" si="13"/>
        <v>3.0603999999999999E-2</v>
      </c>
      <c r="N19" s="19">
        <f t="shared" si="14"/>
        <v>3.1216080000000002</v>
      </c>
      <c r="O19" s="18">
        <f t="shared" si="15"/>
        <v>4.1216080000000002</v>
      </c>
      <c r="P19" s="18">
        <f t="shared" si="7"/>
        <v>0</v>
      </c>
      <c r="Q19" s="18">
        <f t="shared" si="8"/>
        <v>3.1216080000000002</v>
      </c>
      <c r="R19" s="18">
        <f t="shared" si="16"/>
        <v>3.1836270000000004</v>
      </c>
      <c r="T19" s="13">
        <f t="shared" si="9"/>
        <v>-1</v>
      </c>
      <c r="U19" s="13">
        <f t="shared" si="9"/>
        <v>-1</v>
      </c>
      <c r="V19" s="13">
        <f t="shared" si="9"/>
        <v>-1</v>
      </c>
      <c r="W19" s="13">
        <f t="shared" si="9"/>
        <v>-1</v>
      </c>
      <c r="X19" s="13">
        <f t="shared" si="9"/>
        <v>-1</v>
      </c>
      <c r="Y19" s="13">
        <f t="shared" si="9"/>
        <v>-1</v>
      </c>
      <c r="Z19" s="13">
        <f t="shared" si="9"/>
        <v>-1</v>
      </c>
      <c r="AA19" s="13">
        <f t="shared" si="9"/>
        <v>-1</v>
      </c>
      <c r="AB19" s="13">
        <f t="shared" si="9"/>
        <v>-1</v>
      </c>
      <c r="AC19" s="13">
        <f t="shared" si="9"/>
        <v>-1</v>
      </c>
      <c r="AD19" s="13">
        <f t="shared" si="10"/>
        <v>-1</v>
      </c>
      <c r="AE19" s="13">
        <f t="shared" si="10"/>
        <v>-1</v>
      </c>
      <c r="AF19" s="13">
        <f t="shared" si="10"/>
        <v>-1</v>
      </c>
      <c r="AG19" s="13">
        <f t="shared" si="10"/>
        <v>-1</v>
      </c>
      <c r="AH19" s="13">
        <f t="shared" si="10"/>
        <v>-1</v>
      </c>
      <c r="AI19" s="13">
        <f t="shared" si="10"/>
        <v>-1</v>
      </c>
      <c r="AJ19" s="13">
        <f t="shared" si="10"/>
        <v>-1</v>
      </c>
      <c r="AK19" s="13">
        <f t="shared" si="10"/>
        <v>-1</v>
      </c>
      <c r="AL19" s="13">
        <f t="shared" si="10"/>
        <v>-1</v>
      </c>
      <c r="AM19" s="13">
        <f t="shared" si="10"/>
        <v>-1</v>
      </c>
      <c r="AN19" s="13">
        <f t="shared" si="11"/>
        <v>-1</v>
      </c>
      <c r="AO19" s="13">
        <f t="shared" si="11"/>
        <v>-1</v>
      </c>
      <c r="AP19" s="13">
        <f t="shared" si="11"/>
        <v>-1</v>
      </c>
      <c r="AQ19" s="13">
        <f t="shared" si="11"/>
        <v>-1</v>
      </c>
      <c r="AR19" s="13">
        <f t="shared" si="11"/>
        <v>-1</v>
      </c>
      <c r="AS19" s="13">
        <f t="shared" si="11"/>
        <v>-1</v>
      </c>
      <c r="AT19" s="13">
        <f t="shared" si="11"/>
        <v>-1</v>
      </c>
      <c r="AU19" s="13">
        <f t="shared" si="11"/>
        <v>-1</v>
      </c>
      <c r="AV19" s="13">
        <f t="shared" si="11"/>
        <v>-1</v>
      </c>
      <c r="AW19" s="13">
        <f t="shared" si="11"/>
        <v>-1</v>
      </c>
      <c r="AX19" s="13">
        <f t="shared" si="12"/>
        <v>-1</v>
      </c>
      <c r="AY19" s="13">
        <f t="shared" si="12"/>
        <v>-1</v>
      </c>
      <c r="AZ19" s="13">
        <f t="shared" si="12"/>
        <v>-1</v>
      </c>
      <c r="BA19" s="13">
        <f t="shared" si="12"/>
        <v>-1</v>
      </c>
      <c r="BB19" s="13">
        <f t="shared" si="12"/>
        <v>-1</v>
      </c>
      <c r="BC19" s="13">
        <f t="shared" si="12"/>
        <v>-1</v>
      </c>
    </row>
    <row r="20" spans="7:55" x14ac:dyDescent="0.25">
      <c r="I20" s="17">
        <v>45292</v>
      </c>
      <c r="J20" s="13">
        <f t="shared" ref="J20:J56" si="17">J19+1</f>
        <v>4</v>
      </c>
      <c r="K20" s="13">
        <v>1</v>
      </c>
      <c r="L20" s="13">
        <f t="shared" si="6"/>
        <v>0</v>
      </c>
      <c r="M20" s="18">
        <f t="shared" si="13"/>
        <v>4.1216080000000002E-2</v>
      </c>
      <c r="N20" s="19">
        <f t="shared" si="14"/>
        <v>4.2040401600000008</v>
      </c>
      <c r="O20" s="18">
        <f t="shared" si="15"/>
        <v>5.2040401600000008</v>
      </c>
      <c r="P20" s="18">
        <f t="shared" si="7"/>
        <v>0</v>
      </c>
      <c r="Q20" s="18">
        <f t="shared" si="8"/>
        <v>4.2040401600000008</v>
      </c>
      <c r="R20" s="18">
        <f t="shared" si="16"/>
        <v>4.3091358100000008</v>
      </c>
      <c r="T20" s="13">
        <f t="shared" si="9"/>
        <v>-1</v>
      </c>
      <c r="U20" s="13">
        <f t="shared" si="9"/>
        <v>-1</v>
      </c>
      <c r="V20" s="13">
        <f t="shared" si="9"/>
        <v>-1</v>
      </c>
      <c r="W20" s="13">
        <f t="shared" si="9"/>
        <v>-1</v>
      </c>
      <c r="X20" s="13">
        <f t="shared" si="9"/>
        <v>-1</v>
      </c>
      <c r="Y20" s="13">
        <f t="shared" si="9"/>
        <v>-1</v>
      </c>
      <c r="Z20" s="13">
        <f t="shared" si="9"/>
        <v>-1</v>
      </c>
      <c r="AA20" s="13">
        <f t="shared" si="9"/>
        <v>-1</v>
      </c>
      <c r="AB20" s="13">
        <f t="shared" si="9"/>
        <v>-1</v>
      </c>
      <c r="AC20" s="13">
        <f t="shared" si="9"/>
        <v>-1</v>
      </c>
      <c r="AD20" s="13">
        <f t="shared" si="10"/>
        <v>-1</v>
      </c>
      <c r="AE20" s="13">
        <f t="shared" si="10"/>
        <v>-1</v>
      </c>
      <c r="AF20" s="13">
        <f t="shared" si="10"/>
        <v>-1</v>
      </c>
      <c r="AG20" s="13">
        <f t="shared" si="10"/>
        <v>-1</v>
      </c>
      <c r="AH20" s="13">
        <f t="shared" si="10"/>
        <v>-1</v>
      </c>
      <c r="AI20" s="13">
        <f t="shared" si="10"/>
        <v>-1</v>
      </c>
      <c r="AJ20" s="13">
        <f t="shared" si="10"/>
        <v>-1</v>
      </c>
      <c r="AK20" s="13">
        <f t="shared" si="10"/>
        <v>-1</v>
      </c>
      <c r="AL20" s="13">
        <f t="shared" si="10"/>
        <v>-1</v>
      </c>
      <c r="AM20" s="13">
        <f t="shared" si="10"/>
        <v>-1</v>
      </c>
      <c r="AN20" s="13">
        <f t="shared" si="11"/>
        <v>-1</v>
      </c>
      <c r="AO20" s="13">
        <f t="shared" si="11"/>
        <v>-1</v>
      </c>
      <c r="AP20" s="13">
        <f t="shared" si="11"/>
        <v>-1</v>
      </c>
      <c r="AQ20" s="13">
        <f t="shared" si="11"/>
        <v>-1</v>
      </c>
      <c r="AR20" s="13">
        <f t="shared" si="11"/>
        <v>-1</v>
      </c>
      <c r="AS20" s="13">
        <f t="shared" si="11"/>
        <v>-1</v>
      </c>
      <c r="AT20" s="13">
        <f t="shared" si="11"/>
        <v>-1</v>
      </c>
      <c r="AU20" s="13">
        <f t="shared" si="11"/>
        <v>-1</v>
      </c>
      <c r="AV20" s="13">
        <f t="shared" si="11"/>
        <v>-1</v>
      </c>
      <c r="AW20" s="13">
        <f t="shared" si="11"/>
        <v>-1</v>
      </c>
      <c r="AX20" s="13">
        <f t="shared" si="12"/>
        <v>-1</v>
      </c>
      <c r="AY20" s="13">
        <f t="shared" si="12"/>
        <v>-1</v>
      </c>
      <c r="AZ20" s="13">
        <f t="shared" si="12"/>
        <v>-1</v>
      </c>
      <c r="BA20" s="13">
        <f t="shared" si="12"/>
        <v>-1</v>
      </c>
      <c r="BB20" s="13">
        <f t="shared" si="12"/>
        <v>-1</v>
      </c>
      <c r="BC20" s="13">
        <f t="shared" si="12"/>
        <v>-1</v>
      </c>
    </row>
    <row r="21" spans="7:55" x14ac:dyDescent="0.25">
      <c r="I21" s="17">
        <v>45658</v>
      </c>
      <c r="J21" s="13">
        <f t="shared" si="17"/>
        <v>5</v>
      </c>
      <c r="K21" s="13">
        <v>1</v>
      </c>
      <c r="L21" s="13">
        <f t="shared" si="6"/>
        <v>0</v>
      </c>
      <c r="M21" s="18">
        <f t="shared" si="13"/>
        <v>5.2040401600000008E-2</v>
      </c>
      <c r="N21" s="19">
        <f t="shared" si="14"/>
        <v>5.3081209632000004</v>
      </c>
      <c r="O21" s="18">
        <f t="shared" si="15"/>
        <v>6.3081209632000004</v>
      </c>
      <c r="P21" s="18">
        <f t="shared" si="7"/>
        <v>0</v>
      </c>
      <c r="Q21" s="18">
        <f>N21-P21</f>
        <v>5.3081209632000004</v>
      </c>
      <c r="R21" s="18">
        <f t="shared" si="16"/>
        <v>5.4684098843000006</v>
      </c>
      <c r="T21" s="13">
        <f t="shared" si="9"/>
        <v>5.3081209632000004</v>
      </c>
      <c r="U21" s="13">
        <f t="shared" si="9"/>
        <v>-1</v>
      </c>
      <c r="V21" s="13">
        <f t="shared" si="9"/>
        <v>-1</v>
      </c>
      <c r="W21" s="13">
        <f t="shared" si="9"/>
        <v>-1</v>
      </c>
      <c r="X21" s="13">
        <f t="shared" si="9"/>
        <v>-1</v>
      </c>
      <c r="Y21" s="13">
        <f t="shared" si="9"/>
        <v>-1</v>
      </c>
      <c r="Z21" s="13">
        <f t="shared" si="9"/>
        <v>-1</v>
      </c>
      <c r="AA21" s="13">
        <f t="shared" si="9"/>
        <v>-1</v>
      </c>
      <c r="AB21" s="13">
        <f t="shared" si="9"/>
        <v>-1</v>
      </c>
      <c r="AC21" s="13">
        <f t="shared" si="9"/>
        <v>-1</v>
      </c>
      <c r="AD21" s="13">
        <f t="shared" si="10"/>
        <v>-1</v>
      </c>
      <c r="AE21" s="13">
        <f t="shared" si="10"/>
        <v>-1</v>
      </c>
      <c r="AF21" s="13">
        <f t="shared" si="10"/>
        <v>-1</v>
      </c>
      <c r="AG21" s="13">
        <f t="shared" si="10"/>
        <v>-1</v>
      </c>
      <c r="AH21" s="13">
        <f t="shared" si="10"/>
        <v>-1</v>
      </c>
      <c r="AI21" s="13">
        <f t="shared" si="10"/>
        <v>-1</v>
      </c>
      <c r="AJ21" s="13">
        <f t="shared" si="10"/>
        <v>-1</v>
      </c>
      <c r="AK21" s="13">
        <f t="shared" si="10"/>
        <v>-1</v>
      </c>
      <c r="AL21" s="13">
        <f t="shared" si="10"/>
        <v>-1</v>
      </c>
      <c r="AM21" s="13">
        <f t="shared" si="10"/>
        <v>-1</v>
      </c>
      <c r="AN21" s="13">
        <f t="shared" si="11"/>
        <v>-1</v>
      </c>
      <c r="AO21" s="13">
        <f t="shared" si="11"/>
        <v>-1</v>
      </c>
      <c r="AP21" s="13">
        <f t="shared" si="11"/>
        <v>-1</v>
      </c>
      <c r="AQ21" s="13">
        <f t="shared" si="11"/>
        <v>-1</v>
      </c>
      <c r="AR21" s="13">
        <f t="shared" si="11"/>
        <v>-1</v>
      </c>
      <c r="AS21" s="13">
        <f t="shared" si="11"/>
        <v>-1</v>
      </c>
      <c r="AT21" s="13">
        <f t="shared" si="11"/>
        <v>-1</v>
      </c>
      <c r="AU21" s="13">
        <f t="shared" si="11"/>
        <v>-1</v>
      </c>
      <c r="AV21" s="13">
        <f t="shared" si="11"/>
        <v>-1</v>
      </c>
      <c r="AW21" s="13">
        <f t="shared" si="11"/>
        <v>-1</v>
      </c>
      <c r="AX21" s="13">
        <f t="shared" si="12"/>
        <v>-1</v>
      </c>
      <c r="AY21" s="13">
        <f t="shared" si="12"/>
        <v>-1</v>
      </c>
      <c r="AZ21" s="13">
        <f t="shared" si="12"/>
        <v>-1</v>
      </c>
      <c r="BA21" s="13">
        <f t="shared" si="12"/>
        <v>-1</v>
      </c>
      <c r="BB21" s="13">
        <f t="shared" si="12"/>
        <v>-1</v>
      </c>
      <c r="BC21" s="13">
        <f t="shared" si="12"/>
        <v>-1</v>
      </c>
    </row>
    <row r="22" spans="7:55" x14ac:dyDescent="0.25">
      <c r="I22" s="17">
        <v>46023</v>
      </c>
      <c r="J22" s="13">
        <f t="shared" si="17"/>
        <v>6</v>
      </c>
      <c r="K22" s="13">
        <v>1</v>
      </c>
      <c r="L22" s="13">
        <f t="shared" si="6"/>
        <v>0</v>
      </c>
      <c r="M22" s="18">
        <f t="shared" si="13"/>
        <v>6.3081209632000007E-2</v>
      </c>
      <c r="N22" s="19">
        <f t="shared" si="14"/>
        <v>6.4342833824640007</v>
      </c>
      <c r="O22" s="18">
        <f t="shared" si="15"/>
        <v>7.4342833824640007</v>
      </c>
      <c r="P22" s="18">
        <f t="shared" si="7"/>
        <v>0</v>
      </c>
      <c r="Q22" s="18">
        <f t="shared" ref="Q22:Q56" si="18">N22-P22</f>
        <v>6.4342833824640007</v>
      </c>
      <c r="R22" s="18">
        <f t="shared" si="16"/>
        <v>6.6624621808290012</v>
      </c>
      <c r="T22" s="13">
        <f t="shared" si="9"/>
        <v>0</v>
      </c>
      <c r="U22" s="13">
        <f t="shared" si="9"/>
        <v>6.4342833824640007</v>
      </c>
      <c r="V22" s="13">
        <f t="shared" si="9"/>
        <v>-1</v>
      </c>
      <c r="W22" s="13">
        <f t="shared" si="9"/>
        <v>-1</v>
      </c>
      <c r="X22" s="13">
        <f t="shared" si="9"/>
        <v>-1</v>
      </c>
      <c r="Y22" s="13">
        <f t="shared" si="9"/>
        <v>-1</v>
      </c>
      <c r="Z22" s="13">
        <f t="shared" si="9"/>
        <v>-1</v>
      </c>
      <c r="AA22" s="13">
        <f t="shared" si="9"/>
        <v>-1</v>
      </c>
      <c r="AB22" s="13">
        <f t="shared" si="9"/>
        <v>-1</v>
      </c>
      <c r="AC22" s="13">
        <f t="shared" si="9"/>
        <v>-1</v>
      </c>
      <c r="AD22" s="13">
        <f t="shared" si="10"/>
        <v>-1</v>
      </c>
      <c r="AE22" s="13">
        <f t="shared" si="10"/>
        <v>-1</v>
      </c>
      <c r="AF22" s="13">
        <f t="shared" si="10"/>
        <v>-1</v>
      </c>
      <c r="AG22" s="13">
        <f t="shared" si="10"/>
        <v>-1</v>
      </c>
      <c r="AH22" s="13">
        <f t="shared" si="10"/>
        <v>-1</v>
      </c>
      <c r="AI22" s="13">
        <f t="shared" si="10"/>
        <v>-1</v>
      </c>
      <c r="AJ22" s="13">
        <f t="shared" si="10"/>
        <v>-1</v>
      </c>
      <c r="AK22" s="13">
        <f t="shared" si="10"/>
        <v>-1</v>
      </c>
      <c r="AL22" s="13">
        <f t="shared" si="10"/>
        <v>-1</v>
      </c>
      <c r="AM22" s="13">
        <f t="shared" si="10"/>
        <v>-1</v>
      </c>
      <c r="AN22" s="13">
        <f t="shared" si="11"/>
        <v>-1</v>
      </c>
      <c r="AO22" s="13">
        <f t="shared" si="11"/>
        <v>-1</v>
      </c>
      <c r="AP22" s="13">
        <f t="shared" si="11"/>
        <v>-1</v>
      </c>
      <c r="AQ22" s="13">
        <f t="shared" si="11"/>
        <v>-1</v>
      </c>
      <c r="AR22" s="13">
        <f t="shared" si="11"/>
        <v>-1</v>
      </c>
      <c r="AS22" s="13">
        <f t="shared" si="11"/>
        <v>-1</v>
      </c>
      <c r="AT22" s="13">
        <f t="shared" si="11"/>
        <v>-1</v>
      </c>
      <c r="AU22" s="13">
        <f t="shared" si="11"/>
        <v>-1</v>
      </c>
      <c r="AV22" s="13">
        <f t="shared" si="11"/>
        <v>-1</v>
      </c>
      <c r="AW22" s="13">
        <f t="shared" si="11"/>
        <v>-1</v>
      </c>
      <c r="AX22" s="13">
        <f t="shared" si="12"/>
        <v>-1</v>
      </c>
      <c r="AY22" s="13">
        <f t="shared" si="12"/>
        <v>-1</v>
      </c>
      <c r="AZ22" s="13">
        <f t="shared" si="12"/>
        <v>-1</v>
      </c>
      <c r="BA22" s="13">
        <f t="shared" si="12"/>
        <v>-1</v>
      </c>
      <c r="BB22" s="13">
        <f t="shared" si="12"/>
        <v>-1</v>
      </c>
      <c r="BC22" s="13">
        <f t="shared" si="12"/>
        <v>-1</v>
      </c>
    </row>
    <row r="23" spans="7:55" x14ac:dyDescent="0.25">
      <c r="I23" s="17">
        <v>46388</v>
      </c>
      <c r="J23" s="13">
        <f t="shared" si="17"/>
        <v>7</v>
      </c>
      <c r="K23" s="13">
        <v>1</v>
      </c>
      <c r="L23" s="13">
        <f t="shared" si="6"/>
        <v>0</v>
      </c>
      <c r="M23" s="18">
        <f t="shared" si="13"/>
        <v>7.4342833824640006E-2</v>
      </c>
      <c r="N23" s="19">
        <f t="shared" si="14"/>
        <v>7.5829690501132809</v>
      </c>
      <c r="O23" s="18">
        <f t="shared" si="15"/>
        <v>8.5829690501132809</v>
      </c>
      <c r="P23" s="18">
        <f t="shared" si="7"/>
        <v>0</v>
      </c>
      <c r="Q23" s="18">
        <f t="shared" si="18"/>
        <v>7.5829690501132809</v>
      </c>
      <c r="R23" s="18">
        <f t="shared" si="16"/>
        <v>7.8923360462538712</v>
      </c>
      <c r="T23" s="13">
        <f t="shared" si="9"/>
        <v>0</v>
      </c>
      <c r="U23" s="13">
        <f t="shared" si="9"/>
        <v>0</v>
      </c>
      <c r="V23" s="13">
        <f t="shared" si="9"/>
        <v>7.5829690501132809</v>
      </c>
      <c r="W23" s="13">
        <f t="shared" si="9"/>
        <v>-1</v>
      </c>
      <c r="X23" s="13">
        <f t="shared" si="9"/>
        <v>-1</v>
      </c>
      <c r="Y23" s="13">
        <f t="shared" si="9"/>
        <v>-1</v>
      </c>
      <c r="Z23" s="13">
        <f t="shared" si="9"/>
        <v>-1</v>
      </c>
      <c r="AA23" s="13">
        <f t="shared" si="9"/>
        <v>-1</v>
      </c>
      <c r="AB23" s="13">
        <f t="shared" si="9"/>
        <v>-1</v>
      </c>
      <c r="AC23" s="13">
        <f t="shared" si="9"/>
        <v>-1</v>
      </c>
      <c r="AD23" s="13">
        <f t="shared" si="10"/>
        <v>-1</v>
      </c>
      <c r="AE23" s="13">
        <f t="shared" si="10"/>
        <v>-1</v>
      </c>
      <c r="AF23" s="13">
        <f t="shared" si="10"/>
        <v>-1</v>
      </c>
      <c r="AG23" s="13">
        <f t="shared" si="10"/>
        <v>-1</v>
      </c>
      <c r="AH23" s="13">
        <f t="shared" si="10"/>
        <v>-1</v>
      </c>
      <c r="AI23" s="13">
        <f t="shared" si="10"/>
        <v>-1</v>
      </c>
      <c r="AJ23" s="13">
        <f t="shared" si="10"/>
        <v>-1</v>
      </c>
      <c r="AK23" s="13">
        <f t="shared" si="10"/>
        <v>-1</v>
      </c>
      <c r="AL23" s="13">
        <f t="shared" si="10"/>
        <v>-1</v>
      </c>
      <c r="AM23" s="13">
        <f t="shared" si="10"/>
        <v>-1</v>
      </c>
      <c r="AN23" s="13">
        <f t="shared" si="11"/>
        <v>-1</v>
      </c>
      <c r="AO23" s="13">
        <f t="shared" si="11"/>
        <v>-1</v>
      </c>
      <c r="AP23" s="13">
        <f t="shared" si="11"/>
        <v>-1</v>
      </c>
      <c r="AQ23" s="13">
        <f t="shared" si="11"/>
        <v>-1</v>
      </c>
      <c r="AR23" s="13">
        <f t="shared" si="11"/>
        <v>-1</v>
      </c>
      <c r="AS23" s="13">
        <f t="shared" si="11"/>
        <v>-1</v>
      </c>
      <c r="AT23" s="13">
        <f t="shared" si="11"/>
        <v>-1</v>
      </c>
      <c r="AU23" s="13">
        <f t="shared" si="11"/>
        <v>-1</v>
      </c>
      <c r="AV23" s="13">
        <f t="shared" si="11"/>
        <v>-1</v>
      </c>
      <c r="AW23" s="13">
        <f t="shared" si="11"/>
        <v>-1</v>
      </c>
      <c r="AX23" s="13">
        <f t="shared" si="12"/>
        <v>-1</v>
      </c>
      <c r="AY23" s="13">
        <f t="shared" si="12"/>
        <v>-1</v>
      </c>
      <c r="AZ23" s="13">
        <f t="shared" si="12"/>
        <v>-1</v>
      </c>
      <c r="BA23" s="13">
        <f t="shared" si="12"/>
        <v>-1</v>
      </c>
      <c r="BB23" s="13">
        <f t="shared" si="12"/>
        <v>-1</v>
      </c>
      <c r="BC23" s="13">
        <f t="shared" si="12"/>
        <v>-1</v>
      </c>
    </row>
    <row r="24" spans="7:55" x14ac:dyDescent="0.25">
      <c r="I24" s="17">
        <v>46753</v>
      </c>
      <c r="J24" s="13">
        <f t="shared" si="17"/>
        <v>8</v>
      </c>
      <c r="K24" s="13">
        <v>1</v>
      </c>
      <c r="L24" s="13">
        <f t="shared" si="6"/>
        <v>0</v>
      </c>
      <c r="M24" s="18">
        <f t="shared" si="13"/>
        <v>8.5829690501132816E-2</v>
      </c>
      <c r="N24" s="19">
        <f t="shared" si="14"/>
        <v>8.7546284311155471</v>
      </c>
      <c r="O24" s="18">
        <f t="shared" si="15"/>
        <v>9.7546284311155471</v>
      </c>
      <c r="P24" s="18">
        <f t="shared" si="7"/>
        <v>0</v>
      </c>
      <c r="Q24" s="18">
        <f t="shared" si="18"/>
        <v>8.7546284311155471</v>
      </c>
      <c r="R24" s="18">
        <f t="shared" si="16"/>
        <v>9.1591061276414862</v>
      </c>
      <c r="T24" s="13">
        <f t="shared" si="9"/>
        <v>0</v>
      </c>
      <c r="U24" s="13">
        <f t="shared" si="9"/>
        <v>0</v>
      </c>
      <c r="V24" s="13">
        <f t="shared" si="9"/>
        <v>0</v>
      </c>
      <c r="W24" s="13">
        <f t="shared" si="9"/>
        <v>8.7546284311155471</v>
      </c>
      <c r="X24" s="13">
        <f t="shared" si="9"/>
        <v>-1</v>
      </c>
      <c r="Y24" s="13">
        <f t="shared" si="9"/>
        <v>-1</v>
      </c>
      <c r="Z24" s="13">
        <f t="shared" si="9"/>
        <v>-1</v>
      </c>
      <c r="AA24" s="13">
        <f t="shared" si="9"/>
        <v>-1</v>
      </c>
      <c r="AB24" s="13">
        <f t="shared" si="9"/>
        <v>-1</v>
      </c>
      <c r="AC24" s="13">
        <f t="shared" si="9"/>
        <v>-1</v>
      </c>
      <c r="AD24" s="13">
        <f t="shared" si="10"/>
        <v>-1</v>
      </c>
      <c r="AE24" s="13">
        <f t="shared" si="10"/>
        <v>-1</v>
      </c>
      <c r="AF24" s="13">
        <f t="shared" si="10"/>
        <v>-1</v>
      </c>
      <c r="AG24" s="13">
        <f t="shared" si="10"/>
        <v>-1</v>
      </c>
      <c r="AH24" s="13">
        <f t="shared" si="10"/>
        <v>-1</v>
      </c>
      <c r="AI24" s="13">
        <f t="shared" si="10"/>
        <v>-1</v>
      </c>
      <c r="AJ24" s="13">
        <f t="shared" si="10"/>
        <v>-1</v>
      </c>
      <c r="AK24" s="13">
        <f t="shared" si="10"/>
        <v>-1</v>
      </c>
      <c r="AL24" s="13">
        <f t="shared" si="10"/>
        <v>-1</v>
      </c>
      <c r="AM24" s="13">
        <f t="shared" si="10"/>
        <v>-1</v>
      </c>
      <c r="AN24" s="13">
        <f t="shared" si="11"/>
        <v>-1</v>
      </c>
      <c r="AO24" s="13">
        <f t="shared" si="11"/>
        <v>-1</v>
      </c>
      <c r="AP24" s="13">
        <f t="shared" si="11"/>
        <v>-1</v>
      </c>
      <c r="AQ24" s="13">
        <f t="shared" si="11"/>
        <v>-1</v>
      </c>
      <c r="AR24" s="13">
        <f t="shared" si="11"/>
        <v>-1</v>
      </c>
      <c r="AS24" s="13">
        <f t="shared" si="11"/>
        <v>-1</v>
      </c>
      <c r="AT24" s="13">
        <f t="shared" si="11"/>
        <v>-1</v>
      </c>
      <c r="AU24" s="13">
        <f t="shared" si="11"/>
        <v>-1</v>
      </c>
      <c r="AV24" s="13">
        <f t="shared" si="11"/>
        <v>-1</v>
      </c>
      <c r="AW24" s="13">
        <f t="shared" si="11"/>
        <v>-1</v>
      </c>
      <c r="AX24" s="13">
        <f t="shared" si="12"/>
        <v>-1</v>
      </c>
      <c r="AY24" s="13">
        <f t="shared" si="12"/>
        <v>-1</v>
      </c>
      <c r="AZ24" s="13">
        <f t="shared" si="12"/>
        <v>-1</v>
      </c>
      <c r="BA24" s="13">
        <f t="shared" si="12"/>
        <v>-1</v>
      </c>
      <c r="BB24" s="13">
        <f t="shared" si="12"/>
        <v>-1</v>
      </c>
      <c r="BC24" s="13">
        <f t="shared" si="12"/>
        <v>-1</v>
      </c>
    </row>
    <row r="25" spans="7:55" x14ac:dyDescent="0.25">
      <c r="I25" s="17">
        <v>47119</v>
      </c>
      <c r="J25" s="13">
        <f t="shared" si="17"/>
        <v>9</v>
      </c>
      <c r="K25" s="13">
        <v>1</v>
      </c>
      <c r="L25" s="13">
        <f t="shared" si="6"/>
        <v>0</v>
      </c>
      <c r="M25" s="18">
        <f t="shared" si="13"/>
        <v>9.7546284311155473E-2</v>
      </c>
      <c r="N25" s="19">
        <f t="shared" si="14"/>
        <v>9.949720999737858</v>
      </c>
      <c r="O25" s="18">
        <f t="shared" si="15"/>
        <v>10.949720999737858</v>
      </c>
      <c r="P25" s="18">
        <f t="shared" si="7"/>
        <v>0</v>
      </c>
      <c r="Q25" s="18">
        <f t="shared" si="18"/>
        <v>9.949720999737858</v>
      </c>
      <c r="R25" s="18">
        <f t="shared" si="16"/>
        <v>10.46387931147073</v>
      </c>
      <c r="T25" s="13">
        <f t="shared" si="9"/>
        <v>0</v>
      </c>
      <c r="U25" s="13">
        <f t="shared" si="9"/>
        <v>0</v>
      </c>
      <c r="V25" s="13">
        <f t="shared" si="9"/>
        <v>0</v>
      </c>
      <c r="W25" s="13">
        <f t="shared" si="9"/>
        <v>0</v>
      </c>
      <c r="X25" s="13">
        <f t="shared" si="9"/>
        <v>9.949720999737858</v>
      </c>
      <c r="Y25" s="13">
        <f t="shared" si="9"/>
        <v>-1</v>
      </c>
      <c r="Z25" s="13">
        <f t="shared" si="9"/>
        <v>-1</v>
      </c>
      <c r="AA25" s="13">
        <f t="shared" si="9"/>
        <v>-1</v>
      </c>
      <c r="AB25" s="13">
        <f t="shared" si="9"/>
        <v>-1</v>
      </c>
      <c r="AC25" s="13">
        <f t="shared" si="9"/>
        <v>-1</v>
      </c>
      <c r="AD25" s="13">
        <f t="shared" si="10"/>
        <v>-1</v>
      </c>
      <c r="AE25" s="13">
        <f t="shared" si="10"/>
        <v>-1</v>
      </c>
      <c r="AF25" s="13">
        <f t="shared" si="10"/>
        <v>-1</v>
      </c>
      <c r="AG25" s="13">
        <f t="shared" si="10"/>
        <v>-1</v>
      </c>
      <c r="AH25" s="13">
        <f t="shared" si="10"/>
        <v>-1</v>
      </c>
      <c r="AI25" s="13">
        <f t="shared" si="10"/>
        <v>-1</v>
      </c>
      <c r="AJ25" s="13">
        <f t="shared" si="10"/>
        <v>-1</v>
      </c>
      <c r="AK25" s="13">
        <f t="shared" si="10"/>
        <v>-1</v>
      </c>
      <c r="AL25" s="13">
        <f t="shared" si="10"/>
        <v>-1</v>
      </c>
      <c r="AM25" s="13">
        <f t="shared" si="10"/>
        <v>-1</v>
      </c>
      <c r="AN25" s="13">
        <f t="shared" si="11"/>
        <v>-1</v>
      </c>
      <c r="AO25" s="13">
        <f t="shared" si="11"/>
        <v>-1</v>
      </c>
      <c r="AP25" s="13">
        <f t="shared" si="11"/>
        <v>-1</v>
      </c>
      <c r="AQ25" s="13">
        <f t="shared" si="11"/>
        <v>-1</v>
      </c>
      <c r="AR25" s="13">
        <f t="shared" si="11"/>
        <v>-1</v>
      </c>
      <c r="AS25" s="13">
        <f t="shared" si="11"/>
        <v>-1</v>
      </c>
      <c r="AT25" s="13">
        <f t="shared" si="11"/>
        <v>-1</v>
      </c>
      <c r="AU25" s="13">
        <f t="shared" si="11"/>
        <v>-1</v>
      </c>
      <c r="AV25" s="13">
        <f t="shared" si="11"/>
        <v>-1</v>
      </c>
      <c r="AW25" s="13">
        <f t="shared" si="11"/>
        <v>-1</v>
      </c>
      <c r="AX25" s="13">
        <f t="shared" si="12"/>
        <v>-1</v>
      </c>
      <c r="AY25" s="13">
        <f t="shared" si="12"/>
        <v>-1</v>
      </c>
      <c r="AZ25" s="13">
        <f t="shared" si="12"/>
        <v>-1</v>
      </c>
      <c r="BA25" s="13">
        <f t="shared" si="12"/>
        <v>-1</v>
      </c>
      <c r="BB25" s="13">
        <f t="shared" si="12"/>
        <v>-1</v>
      </c>
      <c r="BC25" s="13">
        <f t="shared" si="12"/>
        <v>-1</v>
      </c>
    </row>
    <row r="26" spans="7:55" x14ac:dyDescent="0.25">
      <c r="I26" s="17">
        <v>47484</v>
      </c>
      <c r="J26" s="13">
        <f t="shared" si="17"/>
        <v>10</v>
      </c>
      <c r="K26" s="13">
        <v>1</v>
      </c>
      <c r="L26" s="13">
        <f t="shared" si="6"/>
        <v>0</v>
      </c>
      <c r="M26" s="18">
        <f t="shared" si="13"/>
        <v>0.10949720999737858</v>
      </c>
      <c r="N26" s="19">
        <f t="shared" si="14"/>
        <v>11.168715419732616</v>
      </c>
      <c r="O26" s="18">
        <f t="shared" si="15"/>
        <v>12.168715419732616</v>
      </c>
      <c r="P26" s="18">
        <f t="shared" si="7"/>
        <v>0</v>
      </c>
      <c r="Q26" s="18">
        <f t="shared" si="18"/>
        <v>11.168715419732616</v>
      </c>
      <c r="R26" s="18">
        <f t="shared" si="16"/>
        <v>11.807795690814853</v>
      </c>
      <c r="T26" s="13">
        <f t="shared" ref="T26:AC35" si="19">IF($J26&lt;T$6,-1,IF($J26=T$6,$Q26,0))</f>
        <v>0</v>
      </c>
      <c r="U26" s="13">
        <f t="shared" si="19"/>
        <v>0</v>
      </c>
      <c r="V26" s="13">
        <f t="shared" si="19"/>
        <v>0</v>
      </c>
      <c r="W26" s="13">
        <f t="shared" si="19"/>
        <v>0</v>
      </c>
      <c r="X26" s="13">
        <f t="shared" si="19"/>
        <v>0</v>
      </c>
      <c r="Y26" s="13">
        <f t="shared" si="19"/>
        <v>11.168715419732616</v>
      </c>
      <c r="Z26" s="13">
        <f t="shared" si="19"/>
        <v>-1</v>
      </c>
      <c r="AA26" s="13">
        <f t="shared" si="19"/>
        <v>-1</v>
      </c>
      <c r="AB26" s="13">
        <f t="shared" si="19"/>
        <v>-1</v>
      </c>
      <c r="AC26" s="13">
        <f t="shared" si="19"/>
        <v>-1</v>
      </c>
      <c r="AD26" s="13">
        <f t="shared" ref="AD26:AM35" si="20">IF($J26&lt;AD$6,-1,IF($J26=AD$6,$Q26,0))</f>
        <v>-1</v>
      </c>
      <c r="AE26" s="13">
        <f t="shared" si="20"/>
        <v>-1</v>
      </c>
      <c r="AF26" s="13">
        <f t="shared" si="20"/>
        <v>-1</v>
      </c>
      <c r="AG26" s="13">
        <f t="shared" si="20"/>
        <v>-1</v>
      </c>
      <c r="AH26" s="13">
        <f t="shared" si="20"/>
        <v>-1</v>
      </c>
      <c r="AI26" s="13">
        <f t="shared" si="20"/>
        <v>-1</v>
      </c>
      <c r="AJ26" s="13">
        <f t="shared" si="20"/>
        <v>-1</v>
      </c>
      <c r="AK26" s="13">
        <f t="shared" si="20"/>
        <v>-1</v>
      </c>
      <c r="AL26" s="13">
        <f t="shared" si="20"/>
        <v>-1</v>
      </c>
      <c r="AM26" s="13">
        <f t="shared" si="20"/>
        <v>-1</v>
      </c>
      <c r="AN26" s="13">
        <f t="shared" ref="AN26:AW35" si="21">IF($J26&lt;AN$6,-1,IF($J26=AN$6,$Q26,0))</f>
        <v>-1</v>
      </c>
      <c r="AO26" s="13">
        <f t="shared" si="21"/>
        <v>-1</v>
      </c>
      <c r="AP26" s="13">
        <f t="shared" si="21"/>
        <v>-1</v>
      </c>
      <c r="AQ26" s="13">
        <f t="shared" si="21"/>
        <v>-1</v>
      </c>
      <c r="AR26" s="13">
        <f t="shared" si="21"/>
        <v>-1</v>
      </c>
      <c r="AS26" s="13">
        <f t="shared" si="21"/>
        <v>-1</v>
      </c>
      <c r="AT26" s="13">
        <f t="shared" si="21"/>
        <v>-1</v>
      </c>
      <c r="AU26" s="13">
        <f t="shared" si="21"/>
        <v>-1</v>
      </c>
      <c r="AV26" s="13">
        <f t="shared" si="21"/>
        <v>-1</v>
      </c>
      <c r="AW26" s="13">
        <f t="shared" si="21"/>
        <v>-1</v>
      </c>
      <c r="AX26" s="13">
        <f t="shared" ref="AX26:BC35" si="22">IF($J26&lt;AX$6,-1,IF($J26=AX$6,$Q26,0))</f>
        <v>-1</v>
      </c>
      <c r="AY26" s="13">
        <f t="shared" si="22"/>
        <v>-1</v>
      </c>
      <c r="AZ26" s="13">
        <f t="shared" si="22"/>
        <v>-1</v>
      </c>
      <c r="BA26" s="13">
        <f t="shared" si="22"/>
        <v>-1</v>
      </c>
      <c r="BB26" s="13">
        <f t="shared" si="22"/>
        <v>-1</v>
      </c>
      <c r="BC26" s="13">
        <f t="shared" si="22"/>
        <v>-1</v>
      </c>
    </row>
    <row r="27" spans="7:55" x14ac:dyDescent="0.25">
      <c r="I27" s="17">
        <v>47849</v>
      </c>
      <c r="J27" s="13">
        <f t="shared" si="17"/>
        <v>11</v>
      </c>
      <c r="K27" s="13">
        <v>1</v>
      </c>
      <c r="L27" s="13">
        <f t="shared" si="6"/>
        <v>0</v>
      </c>
      <c r="M27" s="18">
        <f t="shared" si="13"/>
        <v>0.12168715419732616</v>
      </c>
      <c r="N27" s="19">
        <f t="shared" si="14"/>
        <v>12.412089728127267</v>
      </c>
      <c r="O27" s="18">
        <f t="shared" si="15"/>
        <v>13.412089728127267</v>
      </c>
      <c r="P27" s="18">
        <f t="shared" si="7"/>
        <v>0</v>
      </c>
      <c r="Q27" s="18">
        <f t="shared" si="18"/>
        <v>12.412089728127267</v>
      </c>
      <c r="R27" s="18">
        <f t="shared" si="16"/>
        <v>13.192029561539298</v>
      </c>
      <c r="T27" s="13">
        <f t="shared" si="19"/>
        <v>0</v>
      </c>
      <c r="U27" s="13">
        <f t="shared" si="19"/>
        <v>0</v>
      </c>
      <c r="V27" s="13">
        <f t="shared" si="19"/>
        <v>0</v>
      </c>
      <c r="W27" s="13">
        <f t="shared" si="19"/>
        <v>0</v>
      </c>
      <c r="X27" s="13">
        <f t="shared" si="19"/>
        <v>0</v>
      </c>
      <c r="Y27" s="13">
        <f t="shared" si="19"/>
        <v>0</v>
      </c>
      <c r="Z27" s="13">
        <f t="shared" si="19"/>
        <v>12.412089728127267</v>
      </c>
      <c r="AA27" s="13">
        <f t="shared" si="19"/>
        <v>-1</v>
      </c>
      <c r="AB27" s="13">
        <f t="shared" si="19"/>
        <v>-1</v>
      </c>
      <c r="AC27" s="13">
        <f t="shared" si="19"/>
        <v>-1</v>
      </c>
      <c r="AD27" s="13">
        <f t="shared" si="20"/>
        <v>-1</v>
      </c>
      <c r="AE27" s="13">
        <f t="shared" si="20"/>
        <v>-1</v>
      </c>
      <c r="AF27" s="13">
        <f t="shared" si="20"/>
        <v>-1</v>
      </c>
      <c r="AG27" s="13">
        <f t="shared" si="20"/>
        <v>-1</v>
      </c>
      <c r="AH27" s="13">
        <f t="shared" si="20"/>
        <v>-1</v>
      </c>
      <c r="AI27" s="13">
        <f t="shared" si="20"/>
        <v>-1</v>
      </c>
      <c r="AJ27" s="13">
        <f t="shared" si="20"/>
        <v>-1</v>
      </c>
      <c r="AK27" s="13">
        <f t="shared" si="20"/>
        <v>-1</v>
      </c>
      <c r="AL27" s="13">
        <f t="shared" si="20"/>
        <v>-1</v>
      </c>
      <c r="AM27" s="13">
        <f t="shared" si="20"/>
        <v>-1</v>
      </c>
      <c r="AN27" s="13">
        <f t="shared" si="21"/>
        <v>-1</v>
      </c>
      <c r="AO27" s="13">
        <f t="shared" si="21"/>
        <v>-1</v>
      </c>
      <c r="AP27" s="13">
        <f t="shared" si="21"/>
        <v>-1</v>
      </c>
      <c r="AQ27" s="13">
        <f t="shared" si="21"/>
        <v>-1</v>
      </c>
      <c r="AR27" s="13">
        <f t="shared" si="21"/>
        <v>-1</v>
      </c>
      <c r="AS27" s="13">
        <f t="shared" si="21"/>
        <v>-1</v>
      </c>
      <c r="AT27" s="13">
        <f t="shared" si="21"/>
        <v>-1</v>
      </c>
      <c r="AU27" s="13">
        <f t="shared" si="21"/>
        <v>-1</v>
      </c>
      <c r="AV27" s="13">
        <f t="shared" si="21"/>
        <v>-1</v>
      </c>
      <c r="AW27" s="13">
        <f t="shared" si="21"/>
        <v>-1</v>
      </c>
      <c r="AX27" s="13">
        <f t="shared" si="22"/>
        <v>-1</v>
      </c>
      <c r="AY27" s="13">
        <f t="shared" si="22"/>
        <v>-1</v>
      </c>
      <c r="AZ27" s="13">
        <f t="shared" si="22"/>
        <v>-1</v>
      </c>
      <c r="BA27" s="13">
        <f t="shared" si="22"/>
        <v>-1</v>
      </c>
      <c r="BB27" s="13">
        <f t="shared" si="22"/>
        <v>-1</v>
      </c>
      <c r="BC27" s="13">
        <f t="shared" si="22"/>
        <v>-1</v>
      </c>
    </row>
    <row r="28" spans="7:55" x14ac:dyDescent="0.25">
      <c r="I28" s="17">
        <v>48214</v>
      </c>
      <c r="J28" s="13">
        <f t="shared" si="17"/>
        <v>12</v>
      </c>
      <c r="K28" s="13">
        <v>1</v>
      </c>
      <c r="L28" s="13">
        <f t="shared" si="6"/>
        <v>0</v>
      </c>
      <c r="M28" s="18">
        <f t="shared" si="13"/>
        <v>0.13412089728127266</v>
      </c>
      <c r="N28" s="19">
        <f t="shared" si="14"/>
        <v>13.680331522689812</v>
      </c>
      <c r="O28" s="18">
        <f t="shared" si="15"/>
        <v>14.680331522689812</v>
      </c>
      <c r="P28" s="18">
        <f t="shared" si="7"/>
        <v>0</v>
      </c>
      <c r="Q28" s="18">
        <f t="shared" si="18"/>
        <v>13.680331522689812</v>
      </c>
      <c r="R28" s="18">
        <f t="shared" si="16"/>
        <v>14.617790448385477</v>
      </c>
      <c r="T28" s="13">
        <f t="shared" si="19"/>
        <v>0</v>
      </c>
      <c r="U28" s="13">
        <f t="shared" si="19"/>
        <v>0</v>
      </c>
      <c r="V28" s="13">
        <f t="shared" si="19"/>
        <v>0</v>
      </c>
      <c r="W28" s="13">
        <f t="shared" si="19"/>
        <v>0</v>
      </c>
      <c r="X28" s="13">
        <f t="shared" si="19"/>
        <v>0</v>
      </c>
      <c r="Y28" s="13">
        <f t="shared" si="19"/>
        <v>0</v>
      </c>
      <c r="Z28" s="13">
        <f t="shared" si="19"/>
        <v>0</v>
      </c>
      <c r="AA28" s="13">
        <f t="shared" si="19"/>
        <v>13.680331522689812</v>
      </c>
      <c r="AB28" s="13">
        <f t="shared" si="19"/>
        <v>-1</v>
      </c>
      <c r="AC28" s="13">
        <f t="shared" si="19"/>
        <v>-1</v>
      </c>
      <c r="AD28" s="13">
        <f t="shared" si="20"/>
        <v>-1</v>
      </c>
      <c r="AE28" s="13">
        <f t="shared" si="20"/>
        <v>-1</v>
      </c>
      <c r="AF28" s="13">
        <f t="shared" si="20"/>
        <v>-1</v>
      </c>
      <c r="AG28" s="13">
        <f t="shared" si="20"/>
        <v>-1</v>
      </c>
      <c r="AH28" s="13">
        <f t="shared" si="20"/>
        <v>-1</v>
      </c>
      <c r="AI28" s="13">
        <f t="shared" si="20"/>
        <v>-1</v>
      </c>
      <c r="AJ28" s="13">
        <f t="shared" si="20"/>
        <v>-1</v>
      </c>
      <c r="AK28" s="13">
        <f t="shared" si="20"/>
        <v>-1</v>
      </c>
      <c r="AL28" s="13">
        <f t="shared" si="20"/>
        <v>-1</v>
      </c>
      <c r="AM28" s="13">
        <f t="shared" si="20"/>
        <v>-1</v>
      </c>
      <c r="AN28" s="13">
        <f t="shared" si="21"/>
        <v>-1</v>
      </c>
      <c r="AO28" s="13">
        <f t="shared" si="21"/>
        <v>-1</v>
      </c>
      <c r="AP28" s="13">
        <f t="shared" si="21"/>
        <v>-1</v>
      </c>
      <c r="AQ28" s="13">
        <f t="shared" si="21"/>
        <v>-1</v>
      </c>
      <c r="AR28" s="13">
        <f t="shared" si="21"/>
        <v>-1</v>
      </c>
      <c r="AS28" s="13">
        <f t="shared" si="21"/>
        <v>-1</v>
      </c>
      <c r="AT28" s="13">
        <f t="shared" si="21"/>
        <v>-1</v>
      </c>
      <c r="AU28" s="13">
        <f t="shared" si="21"/>
        <v>-1</v>
      </c>
      <c r="AV28" s="13">
        <f t="shared" si="21"/>
        <v>-1</v>
      </c>
      <c r="AW28" s="13">
        <f t="shared" si="21"/>
        <v>-1</v>
      </c>
      <c r="AX28" s="13">
        <f t="shared" si="22"/>
        <v>-1</v>
      </c>
      <c r="AY28" s="13">
        <f t="shared" si="22"/>
        <v>-1</v>
      </c>
      <c r="AZ28" s="13">
        <f t="shared" si="22"/>
        <v>-1</v>
      </c>
      <c r="BA28" s="13">
        <f t="shared" si="22"/>
        <v>-1</v>
      </c>
      <c r="BB28" s="13">
        <f t="shared" si="22"/>
        <v>-1</v>
      </c>
      <c r="BC28" s="13">
        <f t="shared" si="22"/>
        <v>-1</v>
      </c>
    </row>
    <row r="29" spans="7:55" x14ac:dyDescent="0.25">
      <c r="I29" s="17">
        <v>48580</v>
      </c>
      <c r="J29" s="13">
        <f t="shared" si="17"/>
        <v>13</v>
      </c>
      <c r="K29" s="13">
        <v>1</v>
      </c>
      <c r="L29" s="13">
        <f t="shared" si="6"/>
        <v>0</v>
      </c>
      <c r="M29" s="18">
        <f t="shared" si="13"/>
        <v>0.14680331522689813</v>
      </c>
      <c r="N29" s="19">
        <f t="shared" si="14"/>
        <v>14.97393815314361</v>
      </c>
      <c r="O29" s="18">
        <f t="shared" si="15"/>
        <v>15.97393815314361</v>
      </c>
      <c r="P29" s="18">
        <f t="shared" si="7"/>
        <v>0</v>
      </c>
      <c r="Q29" s="18">
        <f t="shared" si="18"/>
        <v>14.97393815314361</v>
      </c>
      <c r="R29" s="18">
        <f t="shared" si="16"/>
        <v>16.086324161837041</v>
      </c>
      <c r="T29" s="13">
        <f t="shared" si="19"/>
        <v>0</v>
      </c>
      <c r="U29" s="13">
        <f t="shared" si="19"/>
        <v>0</v>
      </c>
      <c r="V29" s="13">
        <f t="shared" si="19"/>
        <v>0</v>
      </c>
      <c r="W29" s="13">
        <f t="shared" si="19"/>
        <v>0</v>
      </c>
      <c r="X29" s="13">
        <f t="shared" si="19"/>
        <v>0</v>
      </c>
      <c r="Y29" s="13">
        <f t="shared" si="19"/>
        <v>0</v>
      </c>
      <c r="Z29" s="13">
        <f t="shared" si="19"/>
        <v>0</v>
      </c>
      <c r="AA29" s="13">
        <f t="shared" si="19"/>
        <v>0</v>
      </c>
      <c r="AB29" s="13">
        <f t="shared" si="19"/>
        <v>14.97393815314361</v>
      </c>
      <c r="AC29" s="13">
        <f t="shared" si="19"/>
        <v>-1</v>
      </c>
      <c r="AD29" s="13">
        <f t="shared" si="20"/>
        <v>-1</v>
      </c>
      <c r="AE29" s="13">
        <f t="shared" si="20"/>
        <v>-1</v>
      </c>
      <c r="AF29" s="13">
        <f t="shared" si="20"/>
        <v>-1</v>
      </c>
      <c r="AG29" s="13">
        <f t="shared" si="20"/>
        <v>-1</v>
      </c>
      <c r="AH29" s="13">
        <f t="shared" si="20"/>
        <v>-1</v>
      </c>
      <c r="AI29" s="13">
        <f t="shared" si="20"/>
        <v>-1</v>
      </c>
      <c r="AJ29" s="13">
        <f t="shared" si="20"/>
        <v>-1</v>
      </c>
      <c r="AK29" s="13">
        <f t="shared" si="20"/>
        <v>-1</v>
      </c>
      <c r="AL29" s="13">
        <f t="shared" si="20"/>
        <v>-1</v>
      </c>
      <c r="AM29" s="13">
        <f t="shared" si="20"/>
        <v>-1</v>
      </c>
      <c r="AN29" s="13">
        <f t="shared" si="21"/>
        <v>-1</v>
      </c>
      <c r="AO29" s="13">
        <f t="shared" si="21"/>
        <v>-1</v>
      </c>
      <c r="AP29" s="13">
        <f t="shared" si="21"/>
        <v>-1</v>
      </c>
      <c r="AQ29" s="13">
        <f t="shared" si="21"/>
        <v>-1</v>
      </c>
      <c r="AR29" s="13">
        <f t="shared" si="21"/>
        <v>-1</v>
      </c>
      <c r="AS29" s="13">
        <f t="shared" si="21"/>
        <v>-1</v>
      </c>
      <c r="AT29" s="13">
        <f t="shared" si="21"/>
        <v>-1</v>
      </c>
      <c r="AU29" s="13">
        <f t="shared" si="21"/>
        <v>-1</v>
      </c>
      <c r="AV29" s="13">
        <f t="shared" si="21"/>
        <v>-1</v>
      </c>
      <c r="AW29" s="13">
        <f t="shared" si="21"/>
        <v>-1</v>
      </c>
      <c r="AX29" s="13">
        <f t="shared" si="22"/>
        <v>-1</v>
      </c>
      <c r="AY29" s="13">
        <f t="shared" si="22"/>
        <v>-1</v>
      </c>
      <c r="AZ29" s="13">
        <f t="shared" si="22"/>
        <v>-1</v>
      </c>
      <c r="BA29" s="13">
        <f t="shared" si="22"/>
        <v>-1</v>
      </c>
      <c r="BB29" s="13">
        <f t="shared" si="22"/>
        <v>-1</v>
      </c>
      <c r="BC29" s="13">
        <f t="shared" si="22"/>
        <v>-1</v>
      </c>
    </row>
    <row r="30" spans="7:55" x14ac:dyDescent="0.25">
      <c r="I30" s="17">
        <v>48945</v>
      </c>
      <c r="J30" s="13">
        <f t="shared" si="17"/>
        <v>14</v>
      </c>
      <c r="K30" s="13">
        <v>1</v>
      </c>
      <c r="L30" s="13">
        <f t="shared" si="6"/>
        <v>0</v>
      </c>
      <c r="M30" s="18">
        <f t="shared" si="13"/>
        <v>0.1597393815314361</v>
      </c>
      <c r="N30" s="19">
        <f t="shared" si="14"/>
        <v>16.293416916206482</v>
      </c>
      <c r="O30" s="18">
        <f t="shared" si="15"/>
        <v>17.293416916206482</v>
      </c>
      <c r="P30" s="18">
        <f t="shared" si="7"/>
        <v>0</v>
      </c>
      <c r="Q30" s="18">
        <f t="shared" si="18"/>
        <v>16.293416916206482</v>
      </c>
      <c r="R30" s="18">
        <f t="shared" si="16"/>
        <v>17.598913886692152</v>
      </c>
      <c r="T30" s="13">
        <f t="shared" si="19"/>
        <v>0</v>
      </c>
      <c r="U30" s="13">
        <f t="shared" si="19"/>
        <v>0</v>
      </c>
      <c r="V30" s="13">
        <f t="shared" si="19"/>
        <v>0</v>
      </c>
      <c r="W30" s="13">
        <f t="shared" si="19"/>
        <v>0</v>
      </c>
      <c r="X30" s="13">
        <f t="shared" si="19"/>
        <v>0</v>
      </c>
      <c r="Y30" s="13">
        <f t="shared" si="19"/>
        <v>0</v>
      </c>
      <c r="Z30" s="13">
        <f t="shared" si="19"/>
        <v>0</v>
      </c>
      <c r="AA30" s="13">
        <f t="shared" si="19"/>
        <v>0</v>
      </c>
      <c r="AB30" s="13">
        <f t="shared" si="19"/>
        <v>0</v>
      </c>
      <c r="AC30" s="13">
        <f t="shared" si="19"/>
        <v>16.293416916206482</v>
      </c>
      <c r="AD30" s="13">
        <f t="shared" si="20"/>
        <v>-1</v>
      </c>
      <c r="AE30" s="13">
        <f t="shared" si="20"/>
        <v>-1</v>
      </c>
      <c r="AF30" s="13">
        <f t="shared" si="20"/>
        <v>-1</v>
      </c>
      <c r="AG30" s="13">
        <f t="shared" si="20"/>
        <v>-1</v>
      </c>
      <c r="AH30" s="13">
        <f t="shared" si="20"/>
        <v>-1</v>
      </c>
      <c r="AI30" s="13">
        <f t="shared" si="20"/>
        <v>-1</v>
      </c>
      <c r="AJ30" s="13">
        <f t="shared" si="20"/>
        <v>-1</v>
      </c>
      <c r="AK30" s="13">
        <f t="shared" si="20"/>
        <v>-1</v>
      </c>
      <c r="AL30" s="13">
        <f t="shared" si="20"/>
        <v>-1</v>
      </c>
      <c r="AM30" s="13">
        <f t="shared" si="20"/>
        <v>-1</v>
      </c>
      <c r="AN30" s="13">
        <f t="shared" si="21"/>
        <v>-1</v>
      </c>
      <c r="AO30" s="13">
        <f t="shared" si="21"/>
        <v>-1</v>
      </c>
      <c r="AP30" s="13">
        <f t="shared" si="21"/>
        <v>-1</v>
      </c>
      <c r="AQ30" s="13">
        <f t="shared" si="21"/>
        <v>-1</v>
      </c>
      <c r="AR30" s="13">
        <f t="shared" si="21"/>
        <v>-1</v>
      </c>
      <c r="AS30" s="13">
        <f t="shared" si="21"/>
        <v>-1</v>
      </c>
      <c r="AT30" s="13">
        <f t="shared" si="21"/>
        <v>-1</v>
      </c>
      <c r="AU30" s="13">
        <f t="shared" si="21"/>
        <v>-1</v>
      </c>
      <c r="AV30" s="13">
        <f t="shared" si="21"/>
        <v>-1</v>
      </c>
      <c r="AW30" s="13">
        <f t="shared" si="21"/>
        <v>-1</v>
      </c>
      <c r="AX30" s="13">
        <f t="shared" si="22"/>
        <v>-1</v>
      </c>
      <c r="AY30" s="13">
        <f t="shared" si="22"/>
        <v>-1</v>
      </c>
      <c r="AZ30" s="13">
        <f t="shared" si="22"/>
        <v>-1</v>
      </c>
      <c r="BA30" s="13">
        <f t="shared" si="22"/>
        <v>-1</v>
      </c>
      <c r="BB30" s="13">
        <f t="shared" si="22"/>
        <v>-1</v>
      </c>
      <c r="BC30" s="13">
        <f t="shared" si="22"/>
        <v>-1</v>
      </c>
    </row>
    <row r="31" spans="7:55" x14ac:dyDescent="0.25">
      <c r="I31" s="17">
        <v>49310</v>
      </c>
      <c r="J31" s="13">
        <f t="shared" si="17"/>
        <v>15</v>
      </c>
      <c r="K31" s="13">
        <v>1</v>
      </c>
      <c r="L31" s="13">
        <f t="shared" si="6"/>
        <v>0</v>
      </c>
      <c r="M31" s="18">
        <f t="shared" si="13"/>
        <v>0.17293416916206483</v>
      </c>
      <c r="N31" s="19">
        <f t="shared" si="14"/>
        <v>17.639285254530613</v>
      </c>
      <c r="O31" s="18">
        <f t="shared" si="15"/>
        <v>18.639285254530613</v>
      </c>
      <c r="P31" s="18">
        <f t="shared" si="7"/>
        <v>0</v>
      </c>
      <c r="Q31" s="18">
        <f t="shared" si="18"/>
        <v>17.639285254530613</v>
      </c>
      <c r="R31" s="18">
        <f t="shared" si="16"/>
        <v>19.156881303292916</v>
      </c>
      <c r="S31" s="19"/>
      <c r="T31" s="13">
        <f t="shared" si="19"/>
        <v>0</v>
      </c>
      <c r="U31" s="13">
        <f t="shared" si="19"/>
        <v>0</v>
      </c>
      <c r="V31" s="13">
        <f t="shared" si="19"/>
        <v>0</v>
      </c>
      <c r="W31" s="13">
        <f t="shared" si="19"/>
        <v>0</v>
      </c>
      <c r="X31" s="13">
        <f t="shared" si="19"/>
        <v>0</v>
      </c>
      <c r="Y31" s="13">
        <f t="shared" si="19"/>
        <v>0</v>
      </c>
      <c r="Z31" s="13">
        <f t="shared" si="19"/>
        <v>0</v>
      </c>
      <c r="AA31" s="13">
        <f t="shared" si="19"/>
        <v>0</v>
      </c>
      <c r="AB31" s="13">
        <f t="shared" si="19"/>
        <v>0</v>
      </c>
      <c r="AC31" s="13">
        <f t="shared" si="19"/>
        <v>0</v>
      </c>
      <c r="AD31" s="13">
        <f t="shared" si="20"/>
        <v>17.639285254530613</v>
      </c>
      <c r="AE31" s="13">
        <f t="shared" si="20"/>
        <v>-1</v>
      </c>
      <c r="AF31" s="13">
        <f t="shared" si="20"/>
        <v>-1</v>
      </c>
      <c r="AG31" s="13">
        <f t="shared" si="20"/>
        <v>-1</v>
      </c>
      <c r="AH31" s="13">
        <f t="shared" si="20"/>
        <v>-1</v>
      </c>
      <c r="AI31" s="13">
        <f t="shared" si="20"/>
        <v>-1</v>
      </c>
      <c r="AJ31" s="13">
        <f t="shared" si="20"/>
        <v>-1</v>
      </c>
      <c r="AK31" s="13">
        <f t="shared" si="20"/>
        <v>-1</v>
      </c>
      <c r="AL31" s="13">
        <f t="shared" si="20"/>
        <v>-1</v>
      </c>
      <c r="AM31" s="13">
        <f t="shared" si="20"/>
        <v>-1</v>
      </c>
      <c r="AN31" s="13">
        <f t="shared" si="21"/>
        <v>-1</v>
      </c>
      <c r="AO31" s="13">
        <f t="shared" si="21"/>
        <v>-1</v>
      </c>
      <c r="AP31" s="13">
        <f t="shared" si="21"/>
        <v>-1</v>
      </c>
      <c r="AQ31" s="13">
        <f t="shared" si="21"/>
        <v>-1</v>
      </c>
      <c r="AR31" s="13">
        <f t="shared" si="21"/>
        <v>-1</v>
      </c>
      <c r="AS31" s="13">
        <f t="shared" si="21"/>
        <v>-1</v>
      </c>
      <c r="AT31" s="13">
        <f t="shared" si="21"/>
        <v>-1</v>
      </c>
      <c r="AU31" s="13">
        <f t="shared" si="21"/>
        <v>-1</v>
      </c>
      <c r="AV31" s="13">
        <f t="shared" si="21"/>
        <v>-1</v>
      </c>
      <c r="AW31" s="13">
        <f t="shared" si="21"/>
        <v>-1</v>
      </c>
      <c r="AX31" s="13">
        <f t="shared" si="22"/>
        <v>-1</v>
      </c>
      <c r="AY31" s="13">
        <f t="shared" si="22"/>
        <v>-1</v>
      </c>
      <c r="AZ31" s="13">
        <f t="shared" si="22"/>
        <v>-1</v>
      </c>
      <c r="BA31" s="13">
        <f t="shared" si="22"/>
        <v>-1</v>
      </c>
      <c r="BB31" s="13">
        <f t="shared" si="22"/>
        <v>-1</v>
      </c>
      <c r="BC31" s="13">
        <f t="shared" si="22"/>
        <v>-1</v>
      </c>
    </row>
    <row r="32" spans="7:55" x14ac:dyDescent="0.25">
      <c r="I32" s="17">
        <v>49675</v>
      </c>
      <c r="J32" s="13">
        <f t="shared" si="17"/>
        <v>16</v>
      </c>
      <c r="K32" s="13">
        <v>1</v>
      </c>
      <c r="L32" s="13">
        <f t="shared" si="6"/>
        <v>0</v>
      </c>
      <c r="M32" s="18">
        <f t="shared" si="13"/>
        <v>0.18639285254530613</v>
      </c>
      <c r="N32" s="19">
        <f t="shared" si="14"/>
        <v>19.012070959621223</v>
      </c>
      <c r="O32" s="18">
        <f t="shared" si="15"/>
        <v>20.012070959621223</v>
      </c>
      <c r="P32" s="18">
        <f t="shared" si="7"/>
        <v>0</v>
      </c>
      <c r="Q32" s="18">
        <f t="shared" si="18"/>
        <v>19.012070959621223</v>
      </c>
      <c r="R32" s="18">
        <f t="shared" si="16"/>
        <v>20.761587742391704</v>
      </c>
      <c r="T32" s="13">
        <f t="shared" si="19"/>
        <v>0</v>
      </c>
      <c r="U32" s="13">
        <f t="shared" si="19"/>
        <v>0</v>
      </c>
      <c r="V32" s="13">
        <f t="shared" si="19"/>
        <v>0</v>
      </c>
      <c r="W32" s="13">
        <f t="shared" si="19"/>
        <v>0</v>
      </c>
      <c r="X32" s="13">
        <f t="shared" si="19"/>
        <v>0</v>
      </c>
      <c r="Y32" s="13">
        <f t="shared" si="19"/>
        <v>0</v>
      </c>
      <c r="Z32" s="13">
        <f t="shared" si="19"/>
        <v>0</v>
      </c>
      <c r="AA32" s="13">
        <f t="shared" si="19"/>
        <v>0</v>
      </c>
      <c r="AB32" s="13">
        <f t="shared" si="19"/>
        <v>0</v>
      </c>
      <c r="AC32" s="13">
        <f t="shared" si="19"/>
        <v>0</v>
      </c>
      <c r="AD32" s="13">
        <f t="shared" si="20"/>
        <v>0</v>
      </c>
      <c r="AE32" s="13">
        <f t="shared" si="20"/>
        <v>19.012070959621223</v>
      </c>
      <c r="AF32" s="13">
        <f t="shared" si="20"/>
        <v>-1</v>
      </c>
      <c r="AG32" s="13">
        <f t="shared" si="20"/>
        <v>-1</v>
      </c>
      <c r="AH32" s="13">
        <f t="shared" si="20"/>
        <v>-1</v>
      </c>
      <c r="AI32" s="13">
        <f t="shared" si="20"/>
        <v>-1</v>
      </c>
      <c r="AJ32" s="13">
        <f t="shared" si="20"/>
        <v>-1</v>
      </c>
      <c r="AK32" s="13">
        <f t="shared" si="20"/>
        <v>-1</v>
      </c>
      <c r="AL32" s="13">
        <f t="shared" si="20"/>
        <v>-1</v>
      </c>
      <c r="AM32" s="13">
        <f t="shared" si="20"/>
        <v>-1</v>
      </c>
      <c r="AN32" s="13">
        <f t="shared" si="21"/>
        <v>-1</v>
      </c>
      <c r="AO32" s="13">
        <f t="shared" si="21"/>
        <v>-1</v>
      </c>
      <c r="AP32" s="13">
        <f t="shared" si="21"/>
        <v>-1</v>
      </c>
      <c r="AQ32" s="13">
        <f t="shared" si="21"/>
        <v>-1</v>
      </c>
      <c r="AR32" s="13">
        <f t="shared" si="21"/>
        <v>-1</v>
      </c>
      <c r="AS32" s="13">
        <f t="shared" si="21"/>
        <v>-1</v>
      </c>
      <c r="AT32" s="13">
        <f t="shared" si="21"/>
        <v>-1</v>
      </c>
      <c r="AU32" s="13">
        <f t="shared" si="21"/>
        <v>-1</v>
      </c>
      <c r="AV32" s="13">
        <f t="shared" si="21"/>
        <v>-1</v>
      </c>
      <c r="AW32" s="13">
        <f t="shared" si="21"/>
        <v>-1</v>
      </c>
      <c r="AX32" s="13">
        <f t="shared" si="22"/>
        <v>-1</v>
      </c>
      <c r="AY32" s="13">
        <f t="shared" si="22"/>
        <v>-1</v>
      </c>
      <c r="AZ32" s="13">
        <f t="shared" si="22"/>
        <v>-1</v>
      </c>
      <c r="BA32" s="13">
        <f t="shared" si="22"/>
        <v>-1</v>
      </c>
      <c r="BB32" s="13">
        <f t="shared" si="22"/>
        <v>-1</v>
      </c>
      <c r="BC32" s="13">
        <f t="shared" si="22"/>
        <v>-1</v>
      </c>
    </row>
    <row r="33" spans="9:55" x14ac:dyDescent="0.25">
      <c r="I33" s="17">
        <v>50041</v>
      </c>
      <c r="J33" s="13">
        <f t="shared" si="17"/>
        <v>17</v>
      </c>
      <c r="K33" s="13">
        <v>1</v>
      </c>
      <c r="L33" s="13">
        <f t="shared" si="6"/>
        <v>0</v>
      </c>
      <c r="M33" s="18">
        <f t="shared" si="13"/>
        <v>0.20012070959621223</v>
      </c>
      <c r="N33" s="19">
        <f t="shared" si="14"/>
        <v>20.412312378813649</v>
      </c>
      <c r="O33" s="18">
        <f t="shared" si="15"/>
        <v>21.412312378813649</v>
      </c>
      <c r="P33" s="18">
        <f t="shared" si="7"/>
        <v>0</v>
      </c>
      <c r="Q33" s="18">
        <f t="shared" si="18"/>
        <v>20.412312378813649</v>
      </c>
      <c r="R33" s="18">
        <f t="shared" si="16"/>
        <v>22.414435374663455</v>
      </c>
      <c r="T33" s="13">
        <f t="shared" si="19"/>
        <v>0</v>
      </c>
      <c r="U33" s="13">
        <f t="shared" si="19"/>
        <v>0</v>
      </c>
      <c r="V33" s="13">
        <f t="shared" si="19"/>
        <v>0</v>
      </c>
      <c r="W33" s="13">
        <f t="shared" si="19"/>
        <v>0</v>
      </c>
      <c r="X33" s="13">
        <f t="shared" si="19"/>
        <v>0</v>
      </c>
      <c r="Y33" s="13">
        <f t="shared" si="19"/>
        <v>0</v>
      </c>
      <c r="Z33" s="13">
        <f t="shared" si="19"/>
        <v>0</v>
      </c>
      <c r="AA33" s="13">
        <f t="shared" si="19"/>
        <v>0</v>
      </c>
      <c r="AB33" s="13">
        <f t="shared" si="19"/>
        <v>0</v>
      </c>
      <c r="AC33" s="13">
        <f t="shared" si="19"/>
        <v>0</v>
      </c>
      <c r="AD33" s="13">
        <f t="shared" si="20"/>
        <v>0</v>
      </c>
      <c r="AE33" s="13">
        <f t="shared" si="20"/>
        <v>0</v>
      </c>
      <c r="AF33" s="13">
        <f t="shared" si="20"/>
        <v>20.412312378813649</v>
      </c>
      <c r="AG33" s="13">
        <f t="shared" si="20"/>
        <v>-1</v>
      </c>
      <c r="AH33" s="13">
        <f t="shared" si="20"/>
        <v>-1</v>
      </c>
      <c r="AI33" s="13">
        <f t="shared" si="20"/>
        <v>-1</v>
      </c>
      <c r="AJ33" s="13">
        <f t="shared" si="20"/>
        <v>-1</v>
      </c>
      <c r="AK33" s="13">
        <f t="shared" si="20"/>
        <v>-1</v>
      </c>
      <c r="AL33" s="13">
        <f t="shared" si="20"/>
        <v>-1</v>
      </c>
      <c r="AM33" s="13">
        <f t="shared" si="20"/>
        <v>-1</v>
      </c>
      <c r="AN33" s="13">
        <f t="shared" si="21"/>
        <v>-1</v>
      </c>
      <c r="AO33" s="13">
        <f t="shared" si="21"/>
        <v>-1</v>
      </c>
      <c r="AP33" s="13">
        <f t="shared" si="21"/>
        <v>-1</v>
      </c>
      <c r="AQ33" s="13">
        <f t="shared" si="21"/>
        <v>-1</v>
      </c>
      <c r="AR33" s="13">
        <f t="shared" si="21"/>
        <v>-1</v>
      </c>
      <c r="AS33" s="13">
        <f t="shared" si="21"/>
        <v>-1</v>
      </c>
      <c r="AT33" s="13">
        <f t="shared" si="21"/>
        <v>-1</v>
      </c>
      <c r="AU33" s="13">
        <f t="shared" si="21"/>
        <v>-1</v>
      </c>
      <c r="AV33" s="13">
        <f t="shared" si="21"/>
        <v>-1</v>
      </c>
      <c r="AW33" s="13">
        <f t="shared" si="21"/>
        <v>-1</v>
      </c>
      <c r="AX33" s="13">
        <f t="shared" si="22"/>
        <v>-1</v>
      </c>
      <c r="AY33" s="13">
        <f t="shared" si="22"/>
        <v>-1</v>
      </c>
      <c r="AZ33" s="13">
        <f t="shared" si="22"/>
        <v>-1</v>
      </c>
      <c r="BA33" s="13">
        <f t="shared" si="22"/>
        <v>-1</v>
      </c>
      <c r="BB33" s="13">
        <f t="shared" si="22"/>
        <v>-1</v>
      </c>
      <c r="BC33" s="13">
        <f t="shared" si="22"/>
        <v>-1</v>
      </c>
    </row>
    <row r="34" spans="9:55" x14ac:dyDescent="0.25">
      <c r="I34" s="17">
        <v>50406</v>
      </c>
      <c r="J34" s="13">
        <f t="shared" si="17"/>
        <v>18</v>
      </c>
      <c r="K34" s="13">
        <v>1</v>
      </c>
      <c r="L34" s="13">
        <f t="shared" si="6"/>
        <v>0</v>
      </c>
      <c r="M34" s="18">
        <f t="shared" si="13"/>
        <v>0.2141231237881365</v>
      </c>
      <c r="N34" s="19">
        <f t="shared" si="14"/>
        <v>21.840558626389921</v>
      </c>
      <c r="O34" s="18">
        <f t="shared" si="15"/>
        <v>22.840558626389921</v>
      </c>
      <c r="P34" s="18">
        <f t="shared" si="7"/>
        <v>0</v>
      </c>
      <c r="Q34" s="18">
        <f t="shared" si="18"/>
        <v>21.840558626389921</v>
      </c>
      <c r="R34" s="18">
        <f t="shared" si="16"/>
        <v>24.11686843590336</v>
      </c>
      <c r="T34" s="13">
        <f t="shared" si="19"/>
        <v>0</v>
      </c>
      <c r="U34" s="13">
        <f t="shared" si="19"/>
        <v>0</v>
      </c>
      <c r="V34" s="13">
        <f t="shared" si="19"/>
        <v>0</v>
      </c>
      <c r="W34" s="13">
        <f t="shared" si="19"/>
        <v>0</v>
      </c>
      <c r="X34" s="13">
        <f t="shared" si="19"/>
        <v>0</v>
      </c>
      <c r="Y34" s="13">
        <f t="shared" si="19"/>
        <v>0</v>
      </c>
      <c r="Z34" s="13">
        <f t="shared" si="19"/>
        <v>0</v>
      </c>
      <c r="AA34" s="13">
        <f t="shared" si="19"/>
        <v>0</v>
      </c>
      <c r="AB34" s="13">
        <f t="shared" si="19"/>
        <v>0</v>
      </c>
      <c r="AC34" s="13">
        <f t="shared" si="19"/>
        <v>0</v>
      </c>
      <c r="AD34" s="13">
        <f t="shared" si="20"/>
        <v>0</v>
      </c>
      <c r="AE34" s="13">
        <f t="shared" si="20"/>
        <v>0</v>
      </c>
      <c r="AF34" s="13">
        <f t="shared" si="20"/>
        <v>0</v>
      </c>
      <c r="AG34" s="13">
        <f t="shared" si="20"/>
        <v>21.840558626389921</v>
      </c>
      <c r="AH34" s="13">
        <f t="shared" si="20"/>
        <v>-1</v>
      </c>
      <c r="AI34" s="13">
        <f t="shared" si="20"/>
        <v>-1</v>
      </c>
      <c r="AJ34" s="13">
        <f t="shared" si="20"/>
        <v>-1</v>
      </c>
      <c r="AK34" s="13">
        <f t="shared" si="20"/>
        <v>-1</v>
      </c>
      <c r="AL34" s="13">
        <f t="shared" si="20"/>
        <v>-1</v>
      </c>
      <c r="AM34" s="13">
        <f t="shared" si="20"/>
        <v>-1</v>
      </c>
      <c r="AN34" s="13">
        <f t="shared" si="21"/>
        <v>-1</v>
      </c>
      <c r="AO34" s="13">
        <f t="shared" si="21"/>
        <v>-1</v>
      </c>
      <c r="AP34" s="13">
        <f t="shared" si="21"/>
        <v>-1</v>
      </c>
      <c r="AQ34" s="13">
        <f t="shared" si="21"/>
        <v>-1</v>
      </c>
      <c r="AR34" s="13">
        <f t="shared" si="21"/>
        <v>-1</v>
      </c>
      <c r="AS34" s="13">
        <f t="shared" si="21"/>
        <v>-1</v>
      </c>
      <c r="AT34" s="13">
        <f t="shared" si="21"/>
        <v>-1</v>
      </c>
      <c r="AU34" s="13">
        <f t="shared" si="21"/>
        <v>-1</v>
      </c>
      <c r="AV34" s="13">
        <f t="shared" si="21"/>
        <v>-1</v>
      </c>
      <c r="AW34" s="13">
        <f t="shared" si="21"/>
        <v>-1</v>
      </c>
      <c r="AX34" s="13">
        <f t="shared" si="22"/>
        <v>-1</v>
      </c>
      <c r="AY34" s="13">
        <f t="shared" si="22"/>
        <v>-1</v>
      </c>
      <c r="AZ34" s="13">
        <f t="shared" si="22"/>
        <v>-1</v>
      </c>
      <c r="BA34" s="13">
        <f t="shared" si="22"/>
        <v>-1</v>
      </c>
      <c r="BB34" s="13">
        <f t="shared" si="22"/>
        <v>-1</v>
      </c>
      <c r="BC34" s="13">
        <f t="shared" si="22"/>
        <v>-1</v>
      </c>
    </row>
    <row r="35" spans="9:55" x14ac:dyDescent="0.25">
      <c r="I35" s="17">
        <v>50771</v>
      </c>
      <c r="J35" s="13">
        <f t="shared" si="17"/>
        <v>19</v>
      </c>
      <c r="K35" s="13">
        <v>1</v>
      </c>
      <c r="L35" s="13">
        <f t="shared" si="6"/>
        <v>0</v>
      </c>
      <c r="M35" s="18">
        <f t="shared" si="13"/>
        <v>0.2284055862638992</v>
      </c>
      <c r="N35" s="19">
        <f t="shared" si="14"/>
        <v>23.297369798917718</v>
      </c>
      <c r="O35" s="18">
        <f t="shared" si="15"/>
        <v>24.297369798917718</v>
      </c>
      <c r="P35" s="18">
        <f t="shared" si="7"/>
        <v>0</v>
      </c>
      <c r="Q35" s="18">
        <f t="shared" si="18"/>
        <v>23.297369798917718</v>
      </c>
      <c r="R35" s="18">
        <f t="shared" si="16"/>
        <v>25.87037448898046</v>
      </c>
      <c r="T35" s="13">
        <f t="shared" si="19"/>
        <v>0</v>
      </c>
      <c r="U35" s="13">
        <f t="shared" si="19"/>
        <v>0</v>
      </c>
      <c r="V35" s="13">
        <f t="shared" si="19"/>
        <v>0</v>
      </c>
      <c r="W35" s="13">
        <f t="shared" si="19"/>
        <v>0</v>
      </c>
      <c r="X35" s="13">
        <f t="shared" si="19"/>
        <v>0</v>
      </c>
      <c r="Y35" s="13">
        <f t="shared" si="19"/>
        <v>0</v>
      </c>
      <c r="Z35" s="13">
        <f t="shared" si="19"/>
        <v>0</v>
      </c>
      <c r="AA35" s="13">
        <f t="shared" si="19"/>
        <v>0</v>
      </c>
      <c r="AB35" s="13">
        <f t="shared" si="19"/>
        <v>0</v>
      </c>
      <c r="AC35" s="13">
        <f t="shared" si="19"/>
        <v>0</v>
      </c>
      <c r="AD35" s="13">
        <f t="shared" si="20"/>
        <v>0</v>
      </c>
      <c r="AE35" s="13">
        <f t="shared" si="20"/>
        <v>0</v>
      </c>
      <c r="AF35" s="13">
        <f t="shared" si="20"/>
        <v>0</v>
      </c>
      <c r="AG35" s="13">
        <f t="shared" si="20"/>
        <v>0</v>
      </c>
      <c r="AH35" s="13">
        <f t="shared" si="20"/>
        <v>23.297369798917718</v>
      </c>
      <c r="AI35" s="13">
        <f t="shared" si="20"/>
        <v>-1</v>
      </c>
      <c r="AJ35" s="13">
        <f t="shared" si="20"/>
        <v>-1</v>
      </c>
      <c r="AK35" s="13">
        <f t="shared" si="20"/>
        <v>-1</v>
      </c>
      <c r="AL35" s="13">
        <f t="shared" si="20"/>
        <v>-1</v>
      </c>
      <c r="AM35" s="13">
        <f t="shared" si="20"/>
        <v>-1</v>
      </c>
      <c r="AN35" s="13">
        <f t="shared" si="21"/>
        <v>-1</v>
      </c>
      <c r="AO35" s="13">
        <f t="shared" si="21"/>
        <v>-1</v>
      </c>
      <c r="AP35" s="13">
        <f t="shared" si="21"/>
        <v>-1</v>
      </c>
      <c r="AQ35" s="13">
        <f t="shared" si="21"/>
        <v>-1</v>
      </c>
      <c r="AR35" s="13">
        <f t="shared" si="21"/>
        <v>-1</v>
      </c>
      <c r="AS35" s="13">
        <f t="shared" si="21"/>
        <v>-1</v>
      </c>
      <c r="AT35" s="13">
        <f t="shared" si="21"/>
        <v>-1</v>
      </c>
      <c r="AU35" s="13">
        <f t="shared" si="21"/>
        <v>-1</v>
      </c>
      <c r="AV35" s="13">
        <f t="shared" si="21"/>
        <v>-1</v>
      </c>
      <c r="AW35" s="13">
        <f t="shared" si="21"/>
        <v>-1</v>
      </c>
      <c r="AX35" s="13">
        <f t="shared" si="22"/>
        <v>-1</v>
      </c>
      <c r="AY35" s="13">
        <f t="shared" si="22"/>
        <v>-1</v>
      </c>
      <c r="AZ35" s="13">
        <f t="shared" si="22"/>
        <v>-1</v>
      </c>
      <c r="BA35" s="13">
        <f t="shared" si="22"/>
        <v>-1</v>
      </c>
      <c r="BB35" s="13">
        <f t="shared" si="22"/>
        <v>-1</v>
      </c>
      <c r="BC35" s="13">
        <f t="shared" si="22"/>
        <v>-1</v>
      </c>
    </row>
    <row r="36" spans="9:55" x14ac:dyDescent="0.25">
      <c r="I36" s="17">
        <v>51136</v>
      </c>
      <c r="J36" s="13">
        <f t="shared" si="17"/>
        <v>20</v>
      </c>
      <c r="K36" s="13">
        <v>1</v>
      </c>
      <c r="L36" s="13">
        <f t="shared" si="6"/>
        <v>0</v>
      </c>
      <c r="M36" s="18">
        <f t="shared" si="13"/>
        <v>0.24297369798917717</v>
      </c>
      <c r="N36" s="19">
        <f t="shared" si="14"/>
        <v>24.783317194896071</v>
      </c>
      <c r="O36" s="18">
        <f t="shared" si="15"/>
        <v>25.783317194896071</v>
      </c>
      <c r="P36" s="18">
        <f t="shared" si="7"/>
        <v>0</v>
      </c>
      <c r="Q36" s="18">
        <f t="shared" si="18"/>
        <v>24.783317194896071</v>
      </c>
      <c r="R36" s="18">
        <f t="shared" si="16"/>
        <v>27.676485723649876</v>
      </c>
      <c r="T36" s="13">
        <f t="shared" ref="T36:AC45" si="23">IF($J36&lt;T$6,-1,IF($J36=T$6,$Q36,0))</f>
        <v>0</v>
      </c>
      <c r="U36" s="13">
        <f t="shared" si="23"/>
        <v>0</v>
      </c>
      <c r="V36" s="13">
        <f t="shared" si="23"/>
        <v>0</v>
      </c>
      <c r="W36" s="13">
        <f t="shared" si="23"/>
        <v>0</v>
      </c>
      <c r="X36" s="13">
        <f t="shared" si="23"/>
        <v>0</v>
      </c>
      <c r="Y36" s="13">
        <f t="shared" si="23"/>
        <v>0</v>
      </c>
      <c r="Z36" s="13">
        <f t="shared" si="23"/>
        <v>0</v>
      </c>
      <c r="AA36" s="13">
        <f t="shared" si="23"/>
        <v>0</v>
      </c>
      <c r="AB36" s="13">
        <f t="shared" si="23"/>
        <v>0</v>
      </c>
      <c r="AC36" s="13">
        <f t="shared" si="23"/>
        <v>0</v>
      </c>
      <c r="AD36" s="13">
        <f t="shared" ref="AD36:AM45" si="24">IF($J36&lt;AD$6,-1,IF($J36=AD$6,$Q36,0))</f>
        <v>0</v>
      </c>
      <c r="AE36" s="13">
        <f t="shared" si="24"/>
        <v>0</v>
      </c>
      <c r="AF36" s="13">
        <f t="shared" si="24"/>
        <v>0</v>
      </c>
      <c r="AG36" s="13">
        <f t="shared" si="24"/>
        <v>0</v>
      </c>
      <c r="AH36" s="13">
        <f t="shared" si="24"/>
        <v>0</v>
      </c>
      <c r="AI36" s="13">
        <f t="shared" si="24"/>
        <v>24.783317194896071</v>
      </c>
      <c r="AJ36" s="13">
        <f t="shared" si="24"/>
        <v>-1</v>
      </c>
      <c r="AK36" s="13">
        <f t="shared" si="24"/>
        <v>-1</v>
      </c>
      <c r="AL36" s="13">
        <f t="shared" si="24"/>
        <v>-1</v>
      </c>
      <c r="AM36" s="13">
        <f t="shared" si="24"/>
        <v>-1</v>
      </c>
      <c r="AN36" s="13">
        <f t="shared" ref="AN36:AW45" si="25">IF($J36&lt;AN$6,-1,IF($J36=AN$6,$Q36,0))</f>
        <v>-1</v>
      </c>
      <c r="AO36" s="13">
        <f t="shared" si="25"/>
        <v>-1</v>
      </c>
      <c r="AP36" s="13">
        <f t="shared" si="25"/>
        <v>-1</v>
      </c>
      <c r="AQ36" s="13">
        <f t="shared" si="25"/>
        <v>-1</v>
      </c>
      <c r="AR36" s="13">
        <f t="shared" si="25"/>
        <v>-1</v>
      </c>
      <c r="AS36" s="13">
        <f t="shared" si="25"/>
        <v>-1</v>
      </c>
      <c r="AT36" s="13">
        <f t="shared" si="25"/>
        <v>-1</v>
      </c>
      <c r="AU36" s="13">
        <f t="shared" si="25"/>
        <v>-1</v>
      </c>
      <c r="AV36" s="13">
        <f t="shared" si="25"/>
        <v>-1</v>
      </c>
      <c r="AW36" s="13">
        <f t="shared" si="25"/>
        <v>-1</v>
      </c>
      <c r="AX36" s="13">
        <f t="shared" ref="AX36:BC45" si="26">IF($J36&lt;AX$6,-1,IF($J36=AX$6,$Q36,0))</f>
        <v>-1</v>
      </c>
      <c r="AY36" s="13">
        <f t="shared" si="26"/>
        <v>-1</v>
      </c>
      <c r="AZ36" s="13">
        <f t="shared" si="26"/>
        <v>-1</v>
      </c>
      <c r="BA36" s="13">
        <f t="shared" si="26"/>
        <v>-1</v>
      </c>
      <c r="BB36" s="13">
        <f t="shared" si="26"/>
        <v>-1</v>
      </c>
      <c r="BC36" s="13">
        <f t="shared" si="26"/>
        <v>-1</v>
      </c>
    </row>
    <row r="37" spans="9:55" x14ac:dyDescent="0.25">
      <c r="I37" s="17">
        <v>51502</v>
      </c>
      <c r="J37" s="13">
        <f t="shared" si="17"/>
        <v>21</v>
      </c>
      <c r="K37" s="13">
        <v>1</v>
      </c>
      <c r="L37" s="13">
        <f t="shared" si="6"/>
        <v>0</v>
      </c>
      <c r="M37" s="18">
        <f t="shared" si="13"/>
        <v>0.25783317194896072</v>
      </c>
      <c r="N37" s="19">
        <f t="shared" si="14"/>
        <v>26.298983538793994</v>
      </c>
      <c r="O37" s="18">
        <f t="shared" si="15"/>
        <v>27.298983538793994</v>
      </c>
      <c r="P37" s="18">
        <f t="shared" si="7"/>
        <v>0</v>
      </c>
      <c r="Q37" s="18">
        <f t="shared" si="18"/>
        <v>26.298983538793994</v>
      </c>
      <c r="R37" s="18">
        <f t="shared" si="16"/>
        <v>29.536780295359371</v>
      </c>
      <c r="T37" s="13">
        <f t="shared" si="23"/>
        <v>0</v>
      </c>
      <c r="U37" s="13">
        <f t="shared" si="23"/>
        <v>0</v>
      </c>
      <c r="V37" s="13">
        <f t="shared" si="23"/>
        <v>0</v>
      </c>
      <c r="W37" s="13">
        <f t="shared" si="23"/>
        <v>0</v>
      </c>
      <c r="X37" s="13">
        <f t="shared" si="23"/>
        <v>0</v>
      </c>
      <c r="Y37" s="13">
        <f t="shared" si="23"/>
        <v>0</v>
      </c>
      <c r="Z37" s="13">
        <f t="shared" si="23"/>
        <v>0</v>
      </c>
      <c r="AA37" s="13">
        <f t="shared" si="23"/>
        <v>0</v>
      </c>
      <c r="AB37" s="13">
        <f t="shared" si="23"/>
        <v>0</v>
      </c>
      <c r="AC37" s="13">
        <f t="shared" si="23"/>
        <v>0</v>
      </c>
      <c r="AD37" s="13">
        <f t="shared" si="24"/>
        <v>0</v>
      </c>
      <c r="AE37" s="13">
        <f t="shared" si="24"/>
        <v>0</v>
      </c>
      <c r="AF37" s="13">
        <f t="shared" si="24"/>
        <v>0</v>
      </c>
      <c r="AG37" s="13">
        <f t="shared" si="24"/>
        <v>0</v>
      </c>
      <c r="AH37" s="13">
        <f t="shared" si="24"/>
        <v>0</v>
      </c>
      <c r="AI37" s="13">
        <f t="shared" si="24"/>
        <v>0</v>
      </c>
      <c r="AJ37" s="13">
        <f t="shared" si="24"/>
        <v>26.298983538793994</v>
      </c>
      <c r="AK37" s="13">
        <f t="shared" si="24"/>
        <v>-1</v>
      </c>
      <c r="AL37" s="13">
        <f t="shared" si="24"/>
        <v>-1</v>
      </c>
      <c r="AM37" s="13">
        <f t="shared" si="24"/>
        <v>-1</v>
      </c>
      <c r="AN37" s="13">
        <f t="shared" si="25"/>
        <v>-1</v>
      </c>
      <c r="AO37" s="13">
        <f t="shared" si="25"/>
        <v>-1</v>
      </c>
      <c r="AP37" s="13">
        <f t="shared" si="25"/>
        <v>-1</v>
      </c>
      <c r="AQ37" s="13">
        <f t="shared" si="25"/>
        <v>-1</v>
      </c>
      <c r="AR37" s="13">
        <f t="shared" si="25"/>
        <v>-1</v>
      </c>
      <c r="AS37" s="13">
        <f t="shared" si="25"/>
        <v>-1</v>
      </c>
      <c r="AT37" s="13">
        <f t="shared" si="25"/>
        <v>-1</v>
      </c>
      <c r="AU37" s="13">
        <f t="shared" si="25"/>
        <v>-1</v>
      </c>
      <c r="AV37" s="13">
        <f t="shared" si="25"/>
        <v>-1</v>
      </c>
      <c r="AW37" s="13">
        <f t="shared" si="25"/>
        <v>-1</v>
      </c>
      <c r="AX37" s="13">
        <f t="shared" si="26"/>
        <v>-1</v>
      </c>
      <c r="AY37" s="13">
        <f t="shared" si="26"/>
        <v>-1</v>
      </c>
      <c r="AZ37" s="13">
        <f t="shared" si="26"/>
        <v>-1</v>
      </c>
      <c r="BA37" s="13">
        <f t="shared" si="26"/>
        <v>-1</v>
      </c>
      <c r="BB37" s="13">
        <f t="shared" si="26"/>
        <v>-1</v>
      </c>
      <c r="BC37" s="13">
        <f t="shared" si="26"/>
        <v>-1</v>
      </c>
    </row>
    <row r="38" spans="9:55" x14ac:dyDescent="0.25">
      <c r="I38" s="17">
        <v>51867</v>
      </c>
      <c r="J38" s="13">
        <f t="shared" si="17"/>
        <v>22</v>
      </c>
      <c r="K38" s="13">
        <v>1</v>
      </c>
      <c r="L38" s="13">
        <f t="shared" si="6"/>
        <v>0</v>
      </c>
      <c r="M38" s="18">
        <f t="shared" si="13"/>
        <v>0.27298983538793997</v>
      </c>
      <c r="N38" s="19">
        <f t="shared" si="14"/>
        <v>27.844963209569876</v>
      </c>
      <c r="O38" s="18">
        <f t="shared" si="15"/>
        <v>28.844963209569876</v>
      </c>
      <c r="P38" s="18">
        <f t="shared" si="7"/>
        <v>0</v>
      </c>
      <c r="Q38" s="18">
        <f t="shared" si="18"/>
        <v>27.844963209569876</v>
      </c>
      <c r="R38" s="18">
        <f t="shared" si="16"/>
        <v>31.452883704220152</v>
      </c>
      <c r="T38" s="13">
        <f t="shared" si="23"/>
        <v>0</v>
      </c>
      <c r="U38" s="13">
        <f t="shared" si="23"/>
        <v>0</v>
      </c>
      <c r="V38" s="13">
        <f t="shared" si="23"/>
        <v>0</v>
      </c>
      <c r="W38" s="13">
        <f t="shared" si="23"/>
        <v>0</v>
      </c>
      <c r="X38" s="13">
        <f t="shared" si="23"/>
        <v>0</v>
      </c>
      <c r="Y38" s="13">
        <f t="shared" si="23"/>
        <v>0</v>
      </c>
      <c r="Z38" s="13">
        <f t="shared" si="23"/>
        <v>0</v>
      </c>
      <c r="AA38" s="13">
        <f t="shared" si="23"/>
        <v>0</v>
      </c>
      <c r="AB38" s="13">
        <f t="shared" si="23"/>
        <v>0</v>
      </c>
      <c r="AC38" s="13">
        <f t="shared" si="23"/>
        <v>0</v>
      </c>
      <c r="AD38" s="13">
        <f t="shared" si="24"/>
        <v>0</v>
      </c>
      <c r="AE38" s="13">
        <f t="shared" si="24"/>
        <v>0</v>
      </c>
      <c r="AF38" s="13">
        <f t="shared" si="24"/>
        <v>0</v>
      </c>
      <c r="AG38" s="13">
        <f t="shared" si="24"/>
        <v>0</v>
      </c>
      <c r="AH38" s="13">
        <f t="shared" si="24"/>
        <v>0</v>
      </c>
      <c r="AI38" s="13">
        <f t="shared" si="24"/>
        <v>0</v>
      </c>
      <c r="AJ38" s="13">
        <f t="shared" si="24"/>
        <v>0</v>
      </c>
      <c r="AK38" s="13">
        <f t="shared" si="24"/>
        <v>27.844963209569876</v>
      </c>
      <c r="AL38" s="13">
        <f t="shared" si="24"/>
        <v>-1</v>
      </c>
      <c r="AM38" s="13">
        <f t="shared" si="24"/>
        <v>-1</v>
      </c>
      <c r="AN38" s="13">
        <f t="shared" si="25"/>
        <v>-1</v>
      </c>
      <c r="AO38" s="13">
        <f t="shared" si="25"/>
        <v>-1</v>
      </c>
      <c r="AP38" s="13">
        <f t="shared" si="25"/>
        <v>-1</v>
      </c>
      <c r="AQ38" s="13">
        <f t="shared" si="25"/>
        <v>-1</v>
      </c>
      <c r="AR38" s="13">
        <f t="shared" si="25"/>
        <v>-1</v>
      </c>
      <c r="AS38" s="13">
        <f t="shared" si="25"/>
        <v>-1</v>
      </c>
      <c r="AT38" s="13">
        <f t="shared" si="25"/>
        <v>-1</v>
      </c>
      <c r="AU38" s="13">
        <f t="shared" si="25"/>
        <v>-1</v>
      </c>
      <c r="AV38" s="13">
        <f t="shared" si="25"/>
        <v>-1</v>
      </c>
      <c r="AW38" s="13">
        <f t="shared" si="25"/>
        <v>-1</v>
      </c>
      <c r="AX38" s="13">
        <f t="shared" si="26"/>
        <v>-1</v>
      </c>
      <c r="AY38" s="13">
        <f t="shared" si="26"/>
        <v>-1</v>
      </c>
      <c r="AZ38" s="13">
        <f t="shared" si="26"/>
        <v>-1</v>
      </c>
      <c r="BA38" s="13">
        <f t="shared" si="26"/>
        <v>-1</v>
      </c>
      <c r="BB38" s="13">
        <f t="shared" si="26"/>
        <v>-1</v>
      </c>
      <c r="BC38" s="13">
        <f t="shared" si="26"/>
        <v>-1</v>
      </c>
    </row>
    <row r="39" spans="9:55" x14ac:dyDescent="0.25">
      <c r="I39" s="17">
        <v>52232</v>
      </c>
      <c r="J39" s="13">
        <f t="shared" si="17"/>
        <v>23</v>
      </c>
      <c r="K39" s="13">
        <v>1</v>
      </c>
      <c r="L39" s="13">
        <f t="shared" si="6"/>
        <v>0</v>
      </c>
      <c r="M39" s="18">
        <f t="shared" si="13"/>
        <v>0.28844963209569879</v>
      </c>
      <c r="N39" s="19">
        <f t="shared" si="14"/>
        <v>29.421862473761276</v>
      </c>
      <c r="O39" s="18">
        <f t="shared" si="15"/>
        <v>30.421862473761276</v>
      </c>
      <c r="P39" s="18">
        <f t="shared" si="7"/>
        <v>0</v>
      </c>
      <c r="Q39" s="18">
        <f t="shared" si="18"/>
        <v>29.421862473761276</v>
      </c>
      <c r="R39" s="18">
        <f t="shared" si="16"/>
        <v>33.426470215346761</v>
      </c>
      <c r="T39" s="13">
        <f t="shared" si="23"/>
        <v>0</v>
      </c>
      <c r="U39" s="13">
        <f t="shared" si="23"/>
        <v>0</v>
      </c>
      <c r="V39" s="13">
        <f t="shared" si="23"/>
        <v>0</v>
      </c>
      <c r="W39" s="13">
        <f t="shared" si="23"/>
        <v>0</v>
      </c>
      <c r="X39" s="13">
        <f t="shared" si="23"/>
        <v>0</v>
      </c>
      <c r="Y39" s="13">
        <f t="shared" si="23"/>
        <v>0</v>
      </c>
      <c r="Z39" s="13">
        <f t="shared" si="23"/>
        <v>0</v>
      </c>
      <c r="AA39" s="13">
        <f t="shared" si="23"/>
        <v>0</v>
      </c>
      <c r="AB39" s="13">
        <f t="shared" si="23"/>
        <v>0</v>
      </c>
      <c r="AC39" s="13">
        <f t="shared" si="23"/>
        <v>0</v>
      </c>
      <c r="AD39" s="13">
        <f t="shared" si="24"/>
        <v>0</v>
      </c>
      <c r="AE39" s="13">
        <f t="shared" si="24"/>
        <v>0</v>
      </c>
      <c r="AF39" s="13">
        <f t="shared" si="24"/>
        <v>0</v>
      </c>
      <c r="AG39" s="13">
        <f t="shared" si="24"/>
        <v>0</v>
      </c>
      <c r="AH39" s="13">
        <f t="shared" si="24"/>
        <v>0</v>
      </c>
      <c r="AI39" s="13">
        <f t="shared" si="24"/>
        <v>0</v>
      </c>
      <c r="AJ39" s="13">
        <f t="shared" si="24"/>
        <v>0</v>
      </c>
      <c r="AK39" s="13">
        <f t="shared" si="24"/>
        <v>0</v>
      </c>
      <c r="AL39" s="13">
        <f t="shared" si="24"/>
        <v>29.421862473761276</v>
      </c>
      <c r="AM39" s="13">
        <f t="shared" si="24"/>
        <v>-1</v>
      </c>
      <c r="AN39" s="13">
        <f t="shared" si="25"/>
        <v>-1</v>
      </c>
      <c r="AO39" s="13">
        <f t="shared" si="25"/>
        <v>-1</v>
      </c>
      <c r="AP39" s="13">
        <f t="shared" si="25"/>
        <v>-1</v>
      </c>
      <c r="AQ39" s="13">
        <f t="shared" si="25"/>
        <v>-1</v>
      </c>
      <c r="AR39" s="13">
        <f t="shared" si="25"/>
        <v>-1</v>
      </c>
      <c r="AS39" s="13">
        <f t="shared" si="25"/>
        <v>-1</v>
      </c>
      <c r="AT39" s="13">
        <f t="shared" si="25"/>
        <v>-1</v>
      </c>
      <c r="AU39" s="13">
        <f t="shared" si="25"/>
        <v>-1</v>
      </c>
      <c r="AV39" s="13">
        <f t="shared" si="25"/>
        <v>-1</v>
      </c>
      <c r="AW39" s="13">
        <f t="shared" si="25"/>
        <v>-1</v>
      </c>
      <c r="AX39" s="13">
        <f t="shared" si="26"/>
        <v>-1</v>
      </c>
      <c r="AY39" s="13">
        <f t="shared" si="26"/>
        <v>-1</v>
      </c>
      <c r="AZ39" s="13">
        <f t="shared" si="26"/>
        <v>-1</v>
      </c>
      <c r="BA39" s="13">
        <f t="shared" si="26"/>
        <v>-1</v>
      </c>
      <c r="BB39" s="13">
        <f t="shared" si="26"/>
        <v>-1</v>
      </c>
      <c r="BC39" s="13">
        <f t="shared" si="26"/>
        <v>-1</v>
      </c>
    </row>
    <row r="40" spans="9:55" x14ac:dyDescent="0.25">
      <c r="I40" s="17">
        <v>52597</v>
      </c>
      <c r="J40" s="13">
        <f t="shared" si="17"/>
        <v>24</v>
      </c>
      <c r="K40" s="13">
        <v>1</v>
      </c>
      <c r="L40" s="13">
        <f t="shared" si="6"/>
        <v>0</v>
      </c>
      <c r="M40" s="18">
        <f t="shared" si="13"/>
        <v>0.3042186247376128</v>
      </c>
      <c r="N40" s="19">
        <f t="shared" si="14"/>
        <v>31.030299723236503</v>
      </c>
      <c r="O40" s="18">
        <f t="shared" si="15"/>
        <v>32.030299723236503</v>
      </c>
      <c r="P40" s="18">
        <f t="shared" si="7"/>
        <v>0</v>
      </c>
      <c r="Q40" s="18">
        <f t="shared" si="18"/>
        <v>31.030299723236503</v>
      </c>
      <c r="R40" s="18">
        <f t="shared" si="16"/>
        <v>35.459264321807161</v>
      </c>
      <c r="T40" s="13">
        <f t="shared" si="23"/>
        <v>0</v>
      </c>
      <c r="U40" s="13">
        <f t="shared" si="23"/>
        <v>0</v>
      </c>
      <c r="V40" s="13">
        <f t="shared" si="23"/>
        <v>0</v>
      </c>
      <c r="W40" s="13">
        <f t="shared" si="23"/>
        <v>0</v>
      </c>
      <c r="X40" s="13">
        <f t="shared" si="23"/>
        <v>0</v>
      </c>
      <c r="Y40" s="13">
        <f t="shared" si="23"/>
        <v>0</v>
      </c>
      <c r="Z40" s="13">
        <f t="shared" si="23"/>
        <v>0</v>
      </c>
      <c r="AA40" s="13">
        <f t="shared" si="23"/>
        <v>0</v>
      </c>
      <c r="AB40" s="13">
        <f t="shared" si="23"/>
        <v>0</v>
      </c>
      <c r="AC40" s="13">
        <f t="shared" si="23"/>
        <v>0</v>
      </c>
      <c r="AD40" s="13">
        <f t="shared" si="24"/>
        <v>0</v>
      </c>
      <c r="AE40" s="13">
        <f t="shared" si="24"/>
        <v>0</v>
      </c>
      <c r="AF40" s="13">
        <f t="shared" si="24"/>
        <v>0</v>
      </c>
      <c r="AG40" s="13">
        <f t="shared" si="24"/>
        <v>0</v>
      </c>
      <c r="AH40" s="13">
        <f t="shared" si="24"/>
        <v>0</v>
      </c>
      <c r="AI40" s="13">
        <f t="shared" si="24"/>
        <v>0</v>
      </c>
      <c r="AJ40" s="13">
        <f t="shared" si="24"/>
        <v>0</v>
      </c>
      <c r="AK40" s="13">
        <f t="shared" si="24"/>
        <v>0</v>
      </c>
      <c r="AL40" s="13">
        <f t="shared" si="24"/>
        <v>0</v>
      </c>
      <c r="AM40" s="13">
        <f t="shared" si="24"/>
        <v>31.030299723236503</v>
      </c>
      <c r="AN40" s="13">
        <f t="shared" si="25"/>
        <v>-1</v>
      </c>
      <c r="AO40" s="13">
        <f t="shared" si="25"/>
        <v>-1</v>
      </c>
      <c r="AP40" s="13">
        <f t="shared" si="25"/>
        <v>-1</v>
      </c>
      <c r="AQ40" s="13">
        <f t="shared" si="25"/>
        <v>-1</v>
      </c>
      <c r="AR40" s="13">
        <f t="shared" si="25"/>
        <v>-1</v>
      </c>
      <c r="AS40" s="13">
        <f t="shared" si="25"/>
        <v>-1</v>
      </c>
      <c r="AT40" s="13">
        <f t="shared" si="25"/>
        <v>-1</v>
      </c>
      <c r="AU40" s="13">
        <f t="shared" si="25"/>
        <v>-1</v>
      </c>
      <c r="AV40" s="13">
        <f t="shared" si="25"/>
        <v>-1</v>
      </c>
      <c r="AW40" s="13">
        <f t="shared" si="25"/>
        <v>-1</v>
      </c>
      <c r="AX40" s="13">
        <f t="shared" si="26"/>
        <v>-1</v>
      </c>
      <c r="AY40" s="13">
        <f t="shared" si="26"/>
        <v>-1</v>
      </c>
      <c r="AZ40" s="13">
        <f t="shared" si="26"/>
        <v>-1</v>
      </c>
      <c r="BA40" s="13">
        <f t="shared" si="26"/>
        <v>-1</v>
      </c>
      <c r="BB40" s="13">
        <f t="shared" si="26"/>
        <v>-1</v>
      </c>
      <c r="BC40" s="13">
        <f t="shared" si="26"/>
        <v>-1</v>
      </c>
    </row>
    <row r="41" spans="9:55" x14ac:dyDescent="0.25">
      <c r="I41" s="17">
        <v>52963</v>
      </c>
      <c r="J41" s="13">
        <f t="shared" si="17"/>
        <v>25</v>
      </c>
      <c r="K41" s="13">
        <v>1</v>
      </c>
      <c r="L41" s="13">
        <f t="shared" si="6"/>
        <v>0</v>
      </c>
      <c r="M41" s="18">
        <f t="shared" si="13"/>
        <v>0.32030299723236505</v>
      </c>
      <c r="N41" s="19">
        <f t="shared" si="14"/>
        <v>32.670905717701231</v>
      </c>
      <c r="O41" s="18">
        <f t="shared" si="15"/>
        <v>33.670905717701231</v>
      </c>
      <c r="P41" s="18">
        <f t="shared" si="7"/>
        <v>0</v>
      </c>
      <c r="Q41" s="18">
        <f t="shared" si="18"/>
        <v>32.670905717701231</v>
      </c>
      <c r="R41" s="18">
        <f t="shared" si="16"/>
        <v>37.553042251461378</v>
      </c>
      <c r="T41" s="13">
        <f t="shared" si="23"/>
        <v>0</v>
      </c>
      <c r="U41" s="13">
        <f t="shared" si="23"/>
        <v>0</v>
      </c>
      <c r="V41" s="13">
        <f t="shared" si="23"/>
        <v>0</v>
      </c>
      <c r="W41" s="13">
        <f t="shared" si="23"/>
        <v>0</v>
      </c>
      <c r="X41" s="13">
        <f t="shared" si="23"/>
        <v>0</v>
      </c>
      <c r="Y41" s="13">
        <f t="shared" si="23"/>
        <v>0</v>
      </c>
      <c r="Z41" s="13">
        <f t="shared" si="23"/>
        <v>0</v>
      </c>
      <c r="AA41" s="13">
        <f t="shared" si="23"/>
        <v>0</v>
      </c>
      <c r="AB41" s="13">
        <f t="shared" si="23"/>
        <v>0</v>
      </c>
      <c r="AC41" s="13">
        <f t="shared" si="23"/>
        <v>0</v>
      </c>
      <c r="AD41" s="13">
        <f t="shared" si="24"/>
        <v>0</v>
      </c>
      <c r="AE41" s="13">
        <f t="shared" si="24"/>
        <v>0</v>
      </c>
      <c r="AF41" s="13">
        <f t="shared" si="24"/>
        <v>0</v>
      </c>
      <c r="AG41" s="13">
        <f t="shared" si="24"/>
        <v>0</v>
      </c>
      <c r="AH41" s="13">
        <f t="shared" si="24"/>
        <v>0</v>
      </c>
      <c r="AI41" s="13">
        <f t="shared" si="24"/>
        <v>0</v>
      </c>
      <c r="AJ41" s="13">
        <f t="shared" si="24"/>
        <v>0</v>
      </c>
      <c r="AK41" s="13">
        <f t="shared" si="24"/>
        <v>0</v>
      </c>
      <c r="AL41" s="13">
        <f t="shared" si="24"/>
        <v>0</v>
      </c>
      <c r="AM41" s="13">
        <f t="shared" si="24"/>
        <v>0</v>
      </c>
      <c r="AN41" s="13">
        <f t="shared" si="25"/>
        <v>32.670905717701231</v>
      </c>
      <c r="AO41" s="13">
        <f t="shared" si="25"/>
        <v>-1</v>
      </c>
      <c r="AP41" s="13">
        <f t="shared" si="25"/>
        <v>-1</v>
      </c>
      <c r="AQ41" s="13">
        <f t="shared" si="25"/>
        <v>-1</v>
      </c>
      <c r="AR41" s="13">
        <f t="shared" si="25"/>
        <v>-1</v>
      </c>
      <c r="AS41" s="13">
        <f t="shared" si="25"/>
        <v>-1</v>
      </c>
      <c r="AT41" s="13">
        <f t="shared" si="25"/>
        <v>-1</v>
      </c>
      <c r="AU41" s="13">
        <f t="shared" si="25"/>
        <v>-1</v>
      </c>
      <c r="AV41" s="13">
        <f t="shared" si="25"/>
        <v>-1</v>
      </c>
      <c r="AW41" s="13">
        <f t="shared" si="25"/>
        <v>-1</v>
      </c>
      <c r="AX41" s="13">
        <f t="shared" si="26"/>
        <v>-1</v>
      </c>
      <c r="AY41" s="13">
        <f t="shared" si="26"/>
        <v>-1</v>
      </c>
      <c r="AZ41" s="13">
        <f t="shared" si="26"/>
        <v>-1</v>
      </c>
      <c r="BA41" s="13">
        <f t="shared" si="26"/>
        <v>-1</v>
      </c>
      <c r="BB41" s="13">
        <f t="shared" si="26"/>
        <v>-1</v>
      </c>
      <c r="BC41" s="13">
        <f t="shared" si="26"/>
        <v>-1</v>
      </c>
    </row>
    <row r="42" spans="9:55" x14ac:dyDescent="0.25">
      <c r="I42" s="17">
        <v>53328</v>
      </c>
      <c r="J42" s="13">
        <f t="shared" si="17"/>
        <v>26</v>
      </c>
      <c r="K42" s="13">
        <v>1</v>
      </c>
      <c r="L42" s="13">
        <f t="shared" si="6"/>
        <v>0</v>
      </c>
      <c r="M42" s="18">
        <f t="shared" si="13"/>
        <v>0.33670905717701233</v>
      </c>
      <c r="N42" s="19">
        <f t="shared" si="14"/>
        <v>34.34432383205526</v>
      </c>
      <c r="O42" s="18">
        <f t="shared" si="15"/>
        <v>35.34432383205526</v>
      </c>
      <c r="P42" s="18">
        <f t="shared" si="7"/>
        <v>0</v>
      </c>
      <c r="Q42" s="18">
        <f t="shared" si="18"/>
        <v>34.34432383205526</v>
      </c>
      <c r="R42" s="18">
        <f t="shared" si="16"/>
        <v>39.709633519005223</v>
      </c>
      <c r="T42" s="13">
        <f t="shared" si="23"/>
        <v>0</v>
      </c>
      <c r="U42" s="13">
        <f t="shared" si="23"/>
        <v>0</v>
      </c>
      <c r="V42" s="13">
        <f t="shared" si="23"/>
        <v>0</v>
      </c>
      <c r="W42" s="13">
        <f t="shared" si="23"/>
        <v>0</v>
      </c>
      <c r="X42" s="13">
        <f t="shared" si="23"/>
        <v>0</v>
      </c>
      <c r="Y42" s="13">
        <f t="shared" si="23"/>
        <v>0</v>
      </c>
      <c r="Z42" s="13">
        <f t="shared" si="23"/>
        <v>0</v>
      </c>
      <c r="AA42" s="13">
        <f t="shared" si="23"/>
        <v>0</v>
      </c>
      <c r="AB42" s="13">
        <f t="shared" si="23"/>
        <v>0</v>
      </c>
      <c r="AC42" s="13">
        <f t="shared" si="23"/>
        <v>0</v>
      </c>
      <c r="AD42" s="13">
        <f t="shared" si="24"/>
        <v>0</v>
      </c>
      <c r="AE42" s="13">
        <f t="shared" si="24"/>
        <v>0</v>
      </c>
      <c r="AF42" s="13">
        <f t="shared" si="24"/>
        <v>0</v>
      </c>
      <c r="AG42" s="13">
        <f t="shared" si="24"/>
        <v>0</v>
      </c>
      <c r="AH42" s="13">
        <f t="shared" si="24"/>
        <v>0</v>
      </c>
      <c r="AI42" s="13">
        <f t="shared" si="24"/>
        <v>0</v>
      </c>
      <c r="AJ42" s="13">
        <f t="shared" si="24"/>
        <v>0</v>
      </c>
      <c r="AK42" s="13">
        <f t="shared" si="24"/>
        <v>0</v>
      </c>
      <c r="AL42" s="13">
        <f t="shared" si="24"/>
        <v>0</v>
      </c>
      <c r="AM42" s="13">
        <f t="shared" si="24"/>
        <v>0</v>
      </c>
      <c r="AN42" s="13">
        <f t="shared" si="25"/>
        <v>0</v>
      </c>
      <c r="AO42" s="13">
        <f t="shared" si="25"/>
        <v>34.34432383205526</v>
      </c>
      <c r="AP42" s="13">
        <f t="shared" si="25"/>
        <v>-1</v>
      </c>
      <c r="AQ42" s="13">
        <f t="shared" si="25"/>
        <v>-1</v>
      </c>
      <c r="AR42" s="13">
        <f t="shared" si="25"/>
        <v>-1</v>
      </c>
      <c r="AS42" s="13">
        <f t="shared" si="25"/>
        <v>-1</v>
      </c>
      <c r="AT42" s="13">
        <f t="shared" si="25"/>
        <v>-1</v>
      </c>
      <c r="AU42" s="13">
        <f t="shared" si="25"/>
        <v>-1</v>
      </c>
      <c r="AV42" s="13">
        <f t="shared" si="25"/>
        <v>-1</v>
      </c>
      <c r="AW42" s="13">
        <f t="shared" si="25"/>
        <v>-1</v>
      </c>
      <c r="AX42" s="13">
        <f t="shared" si="26"/>
        <v>-1</v>
      </c>
      <c r="AY42" s="13">
        <f t="shared" si="26"/>
        <v>-1</v>
      </c>
      <c r="AZ42" s="13">
        <f t="shared" si="26"/>
        <v>-1</v>
      </c>
      <c r="BA42" s="13">
        <f t="shared" si="26"/>
        <v>-1</v>
      </c>
      <c r="BB42" s="13">
        <f t="shared" si="26"/>
        <v>-1</v>
      </c>
      <c r="BC42" s="13">
        <f t="shared" si="26"/>
        <v>-1</v>
      </c>
    </row>
    <row r="43" spans="9:55" x14ac:dyDescent="0.25">
      <c r="I43" s="17">
        <v>53693</v>
      </c>
      <c r="J43" s="13">
        <f t="shared" si="17"/>
        <v>27</v>
      </c>
      <c r="K43" s="13">
        <v>1</v>
      </c>
      <c r="L43" s="13">
        <f t="shared" si="6"/>
        <v>0</v>
      </c>
      <c r="M43" s="18">
        <f t="shared" si="13"/>
        <v>0.35344323832055258</v>
      </c>
      <c r="N43" s="19">
        <f t="shared" si="14"/>
        <v>36.051210308696369</v>
      </c>
      <c r="O43" s="18">
        <f t="shared" si="15"/>
        <v>37.051210308696369</v>
      </c>
      <c r="P43" s="18">
        <f t="shared" si="7"/>
        <v>0</v>
      </c>
      <c r="Q43" s="18">
        <f t="shared" si="18"/>
        <v>36.051210308696369</v>
      </c>
      <c r="R43" s="18">
        <f t="shared" si="16"/>
        <v>41.930922524575379</v>
      </c>
      <c r="T43" s="13">
        <f t="shared" si="23"/>
        <v>0</v>
      </c>
      <c r="U43" s="13">
        <f t="shared" si="23"/>
        <v>0</v>
      </c>
      <c r="V43" s="13">
        <f t="shared" si="23"/>
        <v>0</v>
      </c>
      <c r="W43" s="13">
        <f t="shared" si="23"/>
        <v>0</v>
      </c>
      <c r="X43" s="13">
        <f t="shared" si="23"/>
        <v>0</v>
      </c>
      <c r="Y43" s="13">
        <f t="shared" si="23"/>
        <v>0</v>
      </c>
      <c r="Z43" s="13">
        <f t="shared" si="23"/>
        <v>0</v>
      </c>
      <c r="AA43" s="13">
        <f t="shared" si="23"/>
        <v>0</v>
      </c>
      <c r="AB43" s="13">
        <f t="shared" si="23"/>
        <v>0</v>
      </c>
      <c r="AC43" s="13">
        <f t="shared" si="23"/>
        <v>0</v>
      </c>
      <c r="AD43" s="13">
        <f t="shared" si="24"/>
        <v>0</v>
      </c>
      <c r="AE43" s="13">
        <f t="shared" si="24"/>
        <v>0</v>
      </c>
      <c r="AF43" s="13">
        <f t="shared" si="24"/>
        <v>0</v>
      </c>
      <c r="AG43" s="13">
        <f t="shared" si="24"/>
        <v>0</v>
      </c>
      <c r="AH43" s="13">
        <f t="shared" si="24"/>
        <v>0</v>
      </c>
      <c r="AI43" s="13">
        <f t="shared" si="24"/>
        <v>0</v>
      </c>
      <c r="AJ43" s="13">
        <f t="shared" si="24"/>
        <v>0</v>
      </c>
      <c r="AK43" s="13">
        <f t="shared" si="24"/>
        <v>0</v>
      </c>
      <c r="AL43" s="13">
        <f t="shared" si="24"/>
        <v>0</v>
      </c>
      <c r="AM43" s="13">
        <f t="shared" si="24"/>
        <v>0</v>
      </c>
      <c r="AN43" s="13">
        <f t="shared" si="25"/>
        <v>0</v>
      </c>
      <c r="AO43" s="13">
        <f t="shared" si="25"/>
        <v>0</v>
      </c>
      <c r="AP43" s="13">
        <f t="shared" si="25"/>
        <v>36.051210308696369</v>
      </c>
      <c r="AQ43" s="13">
        <f t="shared" si="25"/>
        <v>-1</v>
      </c>
      <c r="AR43" s="13">
        <f t="shared" si="25"/>
        <v>-1</v>
      </c>
      <c r="AS43" s="13">
        <f t="shared" si="25"/>
        <v>-1</v>
      </c>
      <c r="AT43" s="13">
        <f t="shared" si="25"/>
        <v>-1</v>
      </c>
      <c r="AU43" s="13">
        <f t="shared" si="25"/>
        <v>-1</v>
      </c>
      <c r="AV43" s="13">
        <f t="shared" si="25"/>
        <v>-1</v>
      </c>
      <c r="AW43" s="13">
        <f t="shared" si="25"/>
        <v>-1</v>
      </c>
      <c r="AX43" s="13">
        <f t="shared" si="26"/>
        <v>-1</v>
      </c>
      <c r="AY43" s="13">
        <f t="shared" si="26"/>
        <v>-1</v>
      </c>
      <c r="AZ43" s="13">
        <f t="shared" si="26"/>
        <v>-1</v>
      </c>
      <c r="BA43" s="13">
        <f t="shared" si="26"/>
        <v>-1</v>
      </c>
      <c r="BB43" s="13">
        <f t="shared" si="26"/>
        <v>-1</v>
      </c>
      <c r="BC43" s="13">
        <f t="shared" si="26"/>
        <v>-1</v>
      </c>
    </row>
    <row r="44" spans="9:55" x14ac:dyDescent="0.25">
      <c r="I44" s="17">
        <v>54058</v>
      </c>
      <c r="J44" s="13">
        <f t="shared" si="17"/>
        <v>28</v>
      </c>
      <c r="K44" s="13">
        <v>1</v>
      </c>
      <c r="L44" s="13">
        <f t="shared" si="6"/>
        <v>0</v>
      </c>
      <c r="M44" s="18">
        <f t="shared" si="13"/>
        <v>0.3705121030869637</v>
      </c>
      <c r="N44" s="19">
        <f t="shared" si="14"/>
        <v>37.792234514870295</v>
      </c>
      <c r="O44" s="18">
        <f t="shared" si="15"/>
        <v>38.792234514870295</v>
      </c>
      <c r="P44" s="18">
        <f t="shared" si="7"/>
        <v>0</v>
      </c>
      <c r="Q44" s="18">
        <f t="shared" si="18"/>
        <v>37.792234514870295</v>
      </c>
      <c r="R44" s="18">
        <f t="shared" si="16"/>
        <v>44.218850200312644</v>
      </c>
      <c r="T44" s="13">
        <f t="shared" si="23"/>
        <v>0</v>
      </c>
      <c r="U44" s="13">
        <f t="shared" si="23"/>
        <v>0</v>
      </c>
      <c r="V44" s="13">
        <f t="shared" si="23"/>
        <v>0</v>
      </c>
      <c r="W44" s="13">
        <f t="shared" si="23"/>
        <v>0</v>
      </c>
      <c r="X44" s="13">
        <f t="shared" si="23"/>
        <v>0</v>
      </c>
      <c r="Y44" s="13">
        <f t="shared" si="23"/>
        <v>0</v>
      </c>
      <c r="Z44" s="13">
        <f t="shared" si="23"/>
        <v>0</v>
      </c>
      <c r="AA44" s="13">
        <f t="shared" si="23"/>
        <v>0</v>
      </c>
      <c r="AB44" s="13">
        <f t="shared" si="23"/>
        <v>0</v>
      </c>
      <c r="AC44" s="13">
        <f t="shared" si="23"/>
        <v>0</v>
      </c>
      <c r="AD44" s="13">
        <f t="shared" si="24"/>
        <v>0</v>
      </c>
      <c r="AE44" s="13">
        <f t="shared" si="24"/>
        <v>0</v>
      </c>
      <c r="AF44" s="13">
        <f t="shared" si="24"/>
        <v>0</v>
      </c>
      <c r="AG44" s="13">
        <f t="shared" si="24"/>
        <v>0</v>
      </c>
      <c r="AH44" s="13">
        <f t="shared" si="24"/>
        <v>0</v>
      </c>
      <c r="AI44" s="13">
        <f t="shared" si="24"/>
        <v>0</v>
      </c>
      <c r="AJ44" s="13">
        <f t="shared" si="24"/>
        <v>0</v>
      </c>
      <c r="AK44" s="13">
        <f t="shared" si="24"/>
        <v>0</v>
      </c>
      <c r="AL44" s="13">
        <f t="shared" si="24"/>
        <v>0</v>
      </c>
      <c r="AM44" s="13">
        <f t="shared" si="24"/>
        <v>0</v>
      </c>
      <c r="AN44" s="13">
        <f t="shared" si="25"/>
        <v>0</v>
      </c>
      <c r="AO44" s="13">
        <f t="shared" si="25"/>
        <v>0</v>
      </c>
      <c r="AP44" s="13">
        <f t="shared" si="25"/>
        <v>0</v>
      </c>
      <c r="AQ44" s="13">
        <f t="shared" si="25"/>
        <v>37.792234514870295</v>
      </c>
      <c r="AR44" s="13">
        <f t="shared" si="25"/>
        <v>-1</v>
      </c>
      <c r="AS44" s="13">
        <f t="shared" si="25"/>
        <v>-1</v>
      </c>
      <c r="AT44" s="13">
        <f t="shared" si="25"/>
        <v>-1</v>
      </c>
      <c r="AU44" s="13">
        <f t="shared" si="25"/>
        <v>-1</v>
      </c>
      <c r="AV44" s="13">
        <f t="shared" si="25"/>
        <v>-1</v>
      </c>
      <c r="AW44" s="13">
        <f t="shared" si="25"/>
        <v>-1</v>
      </c>
      <c r="AX44" s="13">
        <f t="shared" si="26"/>
        <v>-1</v>
      </c>
      <c r="AY44" s="13">
        <f t="shared" si="26"/>
        <v>-1</v>
      </c>
      <c r="AZ44" s="13">
        <f t="shared" si="26"/>
        <v>-1</v>
      </c>
      <c r="BA44" s="13">
        <f t="shared" si="26"/>
        <v>-1</v>
      </c>
      <c r="BB44" s="13">
        <f t="shared" si="26"/>
        <v>-1</v>
      </c>
      <c r="BC44" s="13">
        <f t="shared" si="26"/>
        <v>-1</v>
      </c>
    </row>
    <row r="45" spans="9:55" x14ac:dyDescent="0.25">
      <c r="I45" s="17">
        <v>54424</v>
      </c>
      <c r="J45" s="13">
        <f t="shared" si="17"/>
        <v>29</v>
      </c>
      <c r="K45" s="13">
        <v>1</v>
      </c>
      <c r="L45" s="13">
        <f t="shared" si="6"/>
        <v>0</v>
      </c>
      <c r="M45" s="18">
        <f t="shared" si="13"/>
        <v>0.38792234514870294</v>
      </c>
      <c r="N45" s="19">
        <f t="shared" si="14"/>
        <v>39.568079205167699</v>
      </c>
      <c r="O45" s="18">
        <f t="shared" si="15"/>
        <v>40.568079205167699</v>
      </c>
      <c r="P45" s="18">
        <f t="shared" si="7"/>
        <v>0</v>
      </c>
      <c r="Q45" s="18">
        <f t="shared" si="18"/>
        <v>39.568079205167699</v>
      </c>
      <c r="R45" s="18">
        <f t="shared" si="16"/>
        <v>46.575415706322026</v>
      </c>
      <c r="T45" s="13">
        <f t="shared" si="23"/>
        <v>0</v>
      </c>
      <c r="U45" s="13">
        <f t="shared" si="23"/>
        <v>0</v>
      </c>
      <c r="V45" s="13">
        <f t="shared" si="23"/>
        <v>0</v>
      </c>
      <c r="W45" s="13">
        <f t="shared" si="23"/>
        <v>0</v>
      </c>
      <c r="X45" s="13">
        <f t="shared" si="23"/>
        <v>0</v>
      </c>
      <c r="Y45" s="13">
        <f t="shared" si="23"/>
        <v>0</v>
      </c>
      <c r="Z45" s="13">
        <f t="shared" si="23"/>
        <v>0</v>
      </c>
      <c r="AA45" s="13">
        <f t="shared" si="23"/>
        <v>0</v>
      </c>
      <c r="AB45" s="13">
        <f t="shared" si="23"/>
        <v>0</v>
      </c>
      <c r="AC45" s="13">
        <f t="shared" si="23"/>
        <v>0</v>
      </c>
      <c r="AD45" s="13">
        <f t="shared" si="24"/>
        <v>0</v>
      </c>
      <c r="AE45" s="13">
        <f t="shared" si="24"/>
        <v>0</v>
      </c>
      <c r="AF45" s="13">
        <f t="shared" si="24"/>
        <v>0</v>
      </c>
      <c r="AG45" s="13">
        <f t="shared" si="24"/>
        <v>0</v>
      </c>
      <c r="AH45" s="13">
        <f t="shared" si="24"/>
        <v>0</v>
      </c>
      <c r="AI45" s="13">
        <f t="shared" si="24"/>
        <v>0</v>
      </c>
      <c r="AJ45" s="13">
        <f t="shared" si="24"/>
        <v>0</v>
      </c>
      <c r="AK45" s="13">
        <f t="shared" si="24"/>
        <v>0</v>
      </c>
      <c r="AL45" s="13">
        <f t="shared" si="24"/>
        <v>0</v>
      </c>
      <c r="AM45" s="13">
        <f t="shared" si="24"/>
        <v>0</v>
      </c>
      <c r="AN45" s="13">
        <f t="shared" si="25"/>
        <v>0</v>
      </c>
      <c r="AO45" s="13">
        <f t="shared" si="25"/>
        <v>0</v>
      </c>
      <c r="AP45" s="13">
        <f t="shared" si="25"/>
        <v>0</v>
      </c>
      <c r="AQ45" s="13">
        <f t="shared" si="25"/>
        <v>0</v>
      </c>
      <c r="AR45" s="13">
        <f t="shared" si="25"/>
        <v>39.568079205167699</v>
      </c>
      <c r="AS45" s="13">
        <f t="shared" si="25"/>
        <v>-1</v>
      </c>
      <c r="AT45" s="13">
        <f t="shared" si="25"/>
        <v>-1</v>
      </c>
      <c r="AU45" s="13">
        <f t="shared" si="25"/>
        <v>-1</v>
      </c>
      <c r="AV45" s="13">
        <f t="shared" si="25"/>
        <v>-1</v>
      </c>
      <c r="AW45" s="13">
        <f t="shared" si="25"/>
        <v>-1</v>
      </c>
      <c r="AX45" s="13">
        <f t="shared" si="26"/>
        <v>-1</v>
      </c>
      <c r="AY45" s="13">
        <f t="shared" si="26"/>
        <v>-1</v>
      </c>
      <c r="AZ45" s="13">
        <f t="shared" si="26"/>
        <v>-1</v>
      </c>
      <c r="BA45" s="13">
        <f t="shared" si="26"/>
        <v>-1</v>
      </c>
      <c r="BB45" s="13">
        <f t="shared" si="26"/>
        <v>-1</v>
      </c>
      <c r="BC45" s="13">
        <f t="shared" si="26"/>
        <v>-1</v>
      </c>
    </row>
    <row r="46" spans="9:55" x14ac:dyDescent="0.25">
      <c r="I46" s="17">
        <v>54789</v>
      </c>
      <c r="J46" s="13">
        <f t="shared" si="17"/>
        <v>30</v>
      </c>
      <c r="K46" s="13">
        <v>1</v>
      </c>
      <c r="L46" s="13">
        <f t="shared" si="6"/>
        <v>0</v>
      </c>
      <c r="M46" s="18">
        <f t="shared" si="13"/>
        <v>0.40568079205167701</v>
      </c>
      <c r="N46" s="19">
        <f t="shared" si="14"/>
        <v>41.379440789271058</v>
      </c>
      <c r="O46" s="18">
        <f t="shared" si="15"/>
        <v>42.379440789271058</v>
      </c>
      <c r="P46" s="18">
        <f t="shared" si="7"/>
        <v>0</v>
      </c>
      <c r="Q46" s="18">
        <f t="shared" si="18"/>
        <v>41.379440789271058</v>
      </c>
      <c r="R46" s="18">
        <f t="shared" si="16"/>
        <v>49.00267817751169</v>
      </c>
      <c r="T46" s="13">
        <f t="shared" ref="T46:AC56" si="27">IF($J46&lt;T$6,-1,IF($J46=T$6,$Q46,0))</f>
        <v>0</v>
      </c>
      <c r="U46" s="13">
        <f t="shared" si="27"/>
        <v>0</v>
      </c>
      <c r="V46" s="13">
        <f t="shared" si="27"/>
        <v>0</v>
      </c>
      <c r="W46" s="13">
        <f t="shared" si="27"/>
        <v>0</v>
      </c>
      <c r="X46" s="13">
        <f t="shared" si="27"/>
        <v>0</v>
      </c>
      <c r="Y46" s="13">
        <f t="shared" si="27"/>
        <v>0</v>
      </c>
      <c r="Z46" s="13">
        <f t="shared" si="27"/>
        <v>0</v>
      </c>
      <c r="AA46" s="13">
        <f t="shared" si="27"/>
        <v>0</v>
      </c>
      <c r="AB46" s="13">
        <f t="shared" si="27"/>
        <v>0</v>
      </c>
      <c r="AC46" s="13">
        <f t="shared" si="27"/>
        <v>0</v>
      </c>
      <c r="AD46" s="13">
        <f t="shared" ref="AD46:AM56" si="28">IF($J46&lt;AD$6,-1,IF($J46=AD$6,$Q46,0))</f>
        <v>0</v>
      </c>
      <c r="AE46" s="13">
        <f t="shared" si="28"/>
        <v>0</v>
      </c>
      <c r="AF46" s="13">
        <f t="shared" si="28"/>
        <v>0</v>
      </c>
      <c r="AG46" s="13">
        <f t="shared" si="28"/>
        <v>0</v>
      </c>
      <c r="AH46" s="13">
        <f t="shared" si="28"/>
        <v>0</v>
      </c>
      <c r="AI46" s="13">
        <f t="shared" si="28"/>
        <v>0</v>
      </c>
      <c r="AJ46" s="13">
        <f t="shared" si="28"/>
        <v>0</v>
      </c>
      <c r="AK46" s="13">
        <f t="shared" si="28"/>
        <v>0</v>
      </c>
      <c r="AL46" s="13">
        <f t="shared" si="28"/>
        <v>0</v>
      </c>
      <c r="AM46" s="13">
        <f t="shared" si="28"/>
        <v>0</v>
      </c>
      <c r="AN46" s="13">
        <f t="shared" ref="AN46:AW56" si="29">IF($J46&lt;AN$6,-1,IF($J46=AN$6,$Q46,0))</f>
        <v>0</v>
      </c>
      <c r="AO46" s="13">
        <f t="shared" si="29"/>
        <v>0</v>
      </c>
      <c r="AP46" s="13">
        <f t="shared" si="29"/>
        <v>0</v>
      </c>
      <c r="AQ46" s="13">
        <f t="shared" si="29"/>
        <v>0</v>
      </c>
      <c r="AR46" s="13">
        <f t="shared" si="29"/>
        <v>0</v>
      </c>
      <c r="AS46" s="13">
        <f t="shared" si="29"/>
        <v>41.379440789271058</v>
      </c>
      <c r="AT46" s="13">
        <f t="shared" si="29"/>
        <v>-1</v>
      </c>
      <c r="AU46" s="13">
        <f t="shared" si="29"/>
        <v>-1</v>
      </c>
      <c r="AV46" s="13">
        <f t="shared" si="29"/>
        <v>-1</v>
      </c>
      <c r="AW46" s="13">
        <f t="shared" si="29"/>
        <v>-1</v>
      </c>
      <c r="AX46" s="13">
        <f t="shared" ref="AX46:BC56" si="30">IF($J46&lt;AX$6,-1,IF($J46=AX$6,$Q46,0))</f>
        <v>-1</v>
      </c>
      <c r="AY46" s="13">
        <f t="shared" si="30"/>
        <v>-1</v>
      </c>
      <c r="AZ46" s="13">
        <f t="shared" si="30"/>
        <v>-1</v>
      </c>
      <c r="BA46" s="13">
        <f t="shared" si="30"/>
        <v>-1</v>
      </c>
      <c r="BB46" s="13">
        <f t="shared" si="30"/>
        <v>-1</v>
      </c>
      <c r="BC46" s="13">
        <f t="shared" si="30"/>
        <v>-1</v>
      </c>
    </row>
    <row r="47" spans="9:55" x14ac:dyDescent="0.25">
      <c r="I47" s="17">
        <v>55154</v>
      </c>
      <c r="J47" s="13">
        <f t="shared" si="17"/>
        <v>31</v>
      </c>
      <c r="K47" s="13">
        <v>1</v>
      </c>
      <c r="L47" s="13">
        <f t="shared" si="6"/>
        <v>0</v>
      </c>
      <c r="M47" s="18">
        <f t="shared" si="13"/>
        <v>0.42379440789271061</v>
      </c>
      <c r="N47" s="19">
        <f t="shared" si="14"/>
        <v>43.227029605056487</v>
      </c>
      <c r="O47" s="18">
        <f t="shared" si="15"/>
        <v>44.227029605056487</v>
      </c>
      <c r="P47" s="18">
        <f t="shared" si="7"/>
        <v>0</v>
      </c>
      <c r="Q47" s="18">
        <f t="shared" si="18"/>
        <v>43.227029605056487</v>
      </c>
      <c r="R47" s="18">
        <f t="shared" si="16"/>
        <v>51.502758522837041</v>
      </c>
      <c r="T47" s="13">
        <f t="shared" si="27"/>
        <v>0</v>
      </c>
      <c r="U47" s="13">
        <f t="shared" si="27"/>
        <v>0</v>
      </c>
      <c r="V47" s="13">
        <f t="shared" si="27"/>
        <v>0</v>
      </c>
      <c r="W47" s="13">
        <f t="shared" si="27"/>
        <v>0</v>
      </c>
      <c r="X47" s="13">
        <f t="shared" si="27"/>
        <v>0</v>
      </c>
      <c r="Y47" s="13">
        <f t="shared" si="27"/>
        <v>0</v>
      </c>
      <c r="Z47" s="13">
        <f t="shared" si="27"/>
        <v>0</v>
      </c>
      <c r="AA47" s="13">
        <f t="shared" si="27"/>
        <v>0</v>
      </c>
      <c r="AB47" s="13">
        <f t="shared" si="27"/>
        <v>0</v>
      </c>
      <c r="AC47" s="13">
        <f t="shared" si="27"/>
        <v>0</v>
      </c>
      <c r="AD47" s="13">
        <f t="shared" si="28"/>
        <v>0</v>
      </c>
      <c r="AE47" s="13">
        <f t="shared" si="28"/>
        <v>0</v>
      </c>
      <c r="AF47" s="13">
        <f t="shared" si="28"/>
        <v>0</v>
      </c>
      <c r="AG47" s="13">
        <f t="shared" si="28"/>
        <v>0</v>
      </c>
      <c r="AH47" s="13">
        <f t="shared" si="28"/>
        <v>0</v>
      </c>
      <c r="AI47" s="13">
        <f t="shared" si="28"/>
        <v>0</v>
      </c>
      <c r="AJ47" s="13">
        <f t="shared" si="28"/>
        <v>0</v>
      </c>
      <c r="AK47" s="13">
        <f t="shared" si="28"/>
        <v>0</v>
      </c>
      <c r="AL47" s="13">
        <f t="shared" si="28"/>
        <v>0</v>
      </c>
      <c r="AM47" s="13">
        <f t="shared" si="28"/>
        <v>0</v>
      </c>
      <c r="AN47" s="13">
        <f t="shared" si="29"/>
        <v>0</v>
      </c>
      <c r="AO47" s="13">
        <f t="shared" si="29"/>
        <v>0</v>
      </c>
      <c r="AP47" s="13">
        <f t="shared" si="29"/>
        <v>0</v>
      </c>
      <c r="AQ47" s="13">
        <f t="shared" si="29"/>
        <v>0</v>
      </c>
      <c r="AR47" s="13">
        <f t="shared" si="29"/>
        <v>0</v>
      </c>
      <c r="AS47" s="13">
        <f t="shared" si="29"/>
        <v>0</v>
      </c>
      <c r="AT47" s="13">
        <f t="shared" si="29"/>
        <v>43.227029605056487</v>
      </c>
      <c r="AU47" s="13">
        <f t="shared" si="29"/>
        <v>-1</v>
      </c>
      <c r="AV47" s="13">
        <f t="shared" si="29"/>
        <v>-1</v>
      </c>
      <c r="AW47" s="13">
        <f t="shared" si="29"/>
        <v>-1</v>
      </c>
      <c r="AX47" s="13">
        <f t="shared" si="30"/>
        <v>-1</v>
      </c>
      <c r="AY47" s="13">
        <f t="shared" si="30"/>
        <v>-1</v>
      </c>
      <c r="AZ47" s="13">
        <f t="shared" si="30"/>
        <v>-1</v>
      </c>
      <c r="BA47" s="13">
        <f t="shared" si="30"/>
        <v>-1</v>
      </c>
      <c r="BB47" s="13">
        <f t="shared" si="30"/>
        <v>-1</v>
      </c>
      <c r="BC47" s="13">
        <f t="shared" si="30"/>
        <v>-1</v>
      </c>
    </row>
    <row r="48" spans="9:55" x14ac:dyDescent="0.25">
      <c r="I48" s="17">
        <v>55519</v>
      </c>
      <c r="J48" s="13">
        <f t="shared" si="17"/>
        <v>32</v>
      </c>
      <c r="K48" s="13">
        <v>1</v>
      </c>
      <c r="L48" s="13">
        <f t="shared" si="6"/>
        <v>0</v>
      </c>
      <c r="M48" s="18">
        <f t="shared" si="13"/>
        <v>0.44227029605056489</v>
      </c>
      <c r="N48" s="19">
        <f t="shared" si="14"/>
        <v>45.111570197157619</v>
      </c>
      <c r="O48" s="18">
        <f t="shared" si="15"/>
        <v>46.111570197157619</v>
      </c>
      <c r="P48" s="18">
        <f t="shared" si="7"/>
        <v>0</v>
      </c>
      <c r="Q48" s="18">
        <f t="shared" si="18"/>
        <v>45.111570197157619</v>
      </c>
      <c r="R48" s="18">
        <f t="shared" si="16"/>
        <v>54.077841278522151</v>
      </c>
      <c r="T48" s="13">
        <f t="shared" si="27"/>
        <v>0</v>
      </c>
      <c r="U48" s="13">
        <f t="shared" si="27"/>
        <v>0</v>
      </c>
      <c r="V48" s="13">
        <f t="shared" si="27"/>
        <v>0</v>
      </c>
      <c r="W48" s="13">
        <f t="shared" si="27"/>
        <v>0</v>
      </c>
      <c r="X48" s="13">
        <f t="shared" si="27"/>
        <v>0</v>
      </c>
      <c r="Y48" s="13">
        <f t="shared" si="27"/>
        <v>0</v>
      </c>
      <c r="Z48" s="13">
        <f t="shared" si="27"/>
        <v>0</v>
      </c>
      <c r="AA48" s="13">
        <f t="shared" si="27"/>
        <v>0</v>
      </c>
      <c r="AB48" s="13">
        <f t="shared" si="27"/>
        <v>0</v>
      </c>
      <c r="AC48" s="13">
        <f t="shared" si="27"/>
        <v>0</v>
      </c>
      <c r="AD48" s="13">
        <f t="shared" si="28"/>
        <v>0</v>
      </c>
      <c r="AE48" s="13">
        <f t="shared" si="28"/>
        <v>0</v>
      </c>
      <c r="AF48" s="13">
        <f t="shared" si="28"/>
        <v>0</v>
      </c>
      <c r="AG48" s="13">
        <f t="shared" si="28"/>
        <v>0</v>
      </c>
      <c r="AH48" s="13">
        <f t="shared" si="28"/>
        <v>0</v>
      </c>
      <c r="AI48" s="13">
        <f t="shared" si="28"/>
        <v>0</v>
      </c>
      <c r="AJ48" s="13">
        <f t="shared" si="28"/>
        <v>0</v>
      </c>
      <c r="AK48" s="13">
        <f t="shared" si="28"/>
        <v>0</v>
      </c>
      <c r="AL48" s="13">
        <f t="shared" si="28"/>
        <v>0</v>
      </c>
      <c r="AM48" s="13">
        <f t="shared" si="28"/>
        <v>0</v>
      </c>
      <c r="AN48" s="13">
        <f t="shared" si="29"/>
        <v>0</v>
      </c>
      <c r="AO48" s="13">
        <f t="shared" si="29"/>
        <v>0</v>
      </c>
      <c r="AP48" s="13">
        <f t="shared" si="29"/>
        <v>0</v>
      </c>
      <c r="AQ48" s="13">
        <f t="shared" si="29"/>
        <v>0</v>
      </c>
      <c r="AR48" s="13">
        <f t="shared" si="29"/>
        <v>0</v>
      </c>
      <c r="AS48" s="13">
        <f t="shared" si="29"/>
        <v>0</v>
      </c>
      <c r="AT48" s="13">
        <f t="shared" si="29"/>
        <v>0</v>
      </c>
      <c r="AU48" s="13">
        <f t="shared" si="29"/>
        <v>45.111570197157619</v>
      </c>
      <c r="AV48" s="13">
        <f t="shared" si="29"/>
        <v>-1</v>
      </c>
      <c r="AW48" s="13">
        <f t="shared" si="29"/>
        <v>-1</v>
      </c>
      <c r="AX48" s="13">
        <f t="shared" si="30"/>
        <v>-1</v>
      </c>
      <c r="AY48" s="13">
        <f t="shared" si="30"/>
        <v>-1</v>
      </c>
      <c r="AZ48" s="13">
        <f t="shared" si="30"/>
        <v>-1</v>
      </c>
      <c r="BA48" s="13">
        <f t="shared" si="30"/>
        <v>-1</v>
      </c>
      <c r="BB48" s="13">
        <f t="shared" si="30"/>
        <v>-1</v>
      </c>
      <c r="BC48" s="13">
        <f t="shared" si="30"/>
        <v>-1</v>
      </c>
    </row>
    <row r="49" spans="9:55" x14ac:dyDescent="0.25">
      <c r="I49" s="17">
        <v>55885</v>
      </c>
      <c r="J49" s="13">
        <f t="shared" si="17"/>
        <v>33</v>
      </c>
      <c r="K49" s="13">
        <v>1</v>
      </c>
      <c r="L49" s="13">
        <f t="shared" si="6"/>
        <v>0</v>
      </c>
      <c r="M49" s="18">
        <f t="shared" si="13"/>
        <v>0.4611157019715762</v>
      </c>
      <c r="N49" s="19">
        <f t="shared" si="14"/>
        <v>47.03380160110077</v>
      </c>
      <c r="O49" s="18">
        <f t="shared" si="15"/>
        <v>48.03380160110077</v>
      </c>
      <c r="P49" s="18">
        <f t="shared" si="7"/>
        <v>0</v>
      </c>
      <c r="Q49" s="18">
        <f t="shared" si="18"/>
        <v>47.03380160110077</v>
      </c>
      <c r="R49" s="18">
        <f t="shared" si="16"/>
        <v>56.730176516877819</v>
      </c>
      <c r="T49" s="13">
        <f t="shared" si="27"/>
        <v>0</v>
      </c>
      <c r="U49" s="13">
        <f t="shared" si="27"/>
        <v>0</v>
      </c>
      <c r="V49" s="13">
        <f t="shared" si="27"/>
        <v>0</v>
      </c>
      <c r="W49" s="13">
        <f t="shared" si="27"/>
        <v>0</v>
      </c>
      <c r="X49" s="13">
        <f t="shared" si="27"/>
        <v>0</v>
      </c>
      <c r="Y49" s="13">
        <f t="shared" si="27"/>
        <v>0</v>
      </c>
      <c r="Z49" s="13">
        <f t="shared" si="27"/>
        <v>0</v>
      </c>
      <c r="AA49" s="13">
        <f t="shared" si="27"/>
        <v>0</v>
      </c>
      <c r="AB49" s="13">
        <f t="shared" si="27"/>
        <v>0</v>
      </c>
      <c r="AC49" s="13">
        <f t="shared" si="27"/>
        <v>0</v>
      </c>
      <c r="AD49" s="13">
        <f t="shared" si="28"/>
        <v>0</v>
      </c>
      <c r="AE49" s="13">
        <f t="shared" si="28"/>
        <v>0</v>
      </c>
      <c r="AF49" s="13">
        <f t="shared" si="28"/>
        <v>0</v>
      </c>
      <c r="AG49" s="13">
        <f t="shared" si="28"/>
        <v>0</v>
      </c>
      <c r="AH49" s="13">
        <f t="shared" si="28"/>
        <v>0</v>
      </c>
      <c r="AI49" s="13">
        <f t="shared" si="28"/>
        <v>0</v>
      </c>
      <c r="AJ49" s="13">
        <f t="shared" si="28"/>
        <v>0</v>
      </c>
      <c r="AK49" s="13">
        <f t="shared" si="28"/>
        <v>0</v>
      </c>
      <c r="AL49" s="13">
        <f t="shared" si="28"/>
        <v>0</v>
      </c>
      <c r="AM49" s="13">
        <f t="shared" si="28"/>
        <v>0</v>
      </c>
      <c r="AN49" s="13">
        <f t="shared" si="29"/>
        <v>0</v>
      </c>
      <c r="AO49" s="13">
        <f t="shared" si="29"/>
        <v>0</v>
      </c>
      <c r="AP49" s="13">
        <f t="shared" si="29"/>
        <v>0</v>
      </c>
      <c r="AQ49" s="13">
        <f t="shared" si="29"/>
        <v>0</v>
      </c>
      <c r="AR49" s="13">
        <f t="shared" si="29"/>
        <v>0</v>
      </c>
      <c r="AS49" s="13">
        <f t="shared" si="29"/>
        <v>0</v>
      </c>
      <c r="AT49" s="13">
        <f t="shared" si="29"/>
        <v>0</v>
      </c>
      <c r="AU49" s="13">
        <f t="shared" si="29"/>
        <v>0</v>
      </c>
      <c r="AV49" s="13">
        <f t="shared" si="29"/>
        <v>47.03380160110077</v>
      </c>
      <c r="AW49" s="13">
        <f t="shared" si="29"/>
        <v>-1</v>
      </c>
      <c r="AX49" s="13">
        <f t="shared" si="30"/>
        <v>-1</v>
      </c>
      <c r="AY49" s="13">
        <f t="shared" si="30"/>
        <v>-1</v>
      </c>
      <c r="AZ49" s="13">
        <f t="shared" si="30"/>
        <v>-1</v>
      </c>
      <c r="BA49" s="13">
        <f t="shared" si="30"/>
        <v>-1</v>
      </c>
      <c r="BB49" s="13">
        <f t="shared" si="30"/>
        <v>-1</v>
      </c>
      <c r="BC49" s="13">
        <f t="shared" si="30"/>
        <v>-1</v>
      </c>
    </row>
    <row r="50" spans="9:55" x14ac:dyDescent="0.25">
      <c r="I50" s="17">
        <v>56250</v>
      </c>
      <c r="J50" s="13">
        <f t="shared" si="17"/>
        <v>34</v>
      </c>
      <c r="K50" s="13">
        <v>1</v>
      </c>
      <c r="L50" s="13">
        <f t="shared" si="6"/>
        <v>0</v>
      </c>
      <c r="M50" s="18">
        <f t="shared" si="13"/>
        <v>0.48033801601100773</v>
      </c>
      <c r="N50" s="19">
        <f t="shared" si="14"/>
        <v>48.994477633122784</v>
      </c>
      <c r="O50" s="18">
        <f t="shared" si="15"/>
        <v>49.994477633122784</v>
      </c>
      <c r="P50" s="18">
        <f t="shared" si="7"/>
        <v>0</v>
      </c>
      <c r="Q50" s="18">
        <f t="shared" si="18"/>
        <v>48.994477633122784</v>
      </c>
      <c r="R50" s="18">
        <f t="shared" si="16"/>
        <v>59.462081812384156</v>
      </c>
      <c r="T50" s="13">
        <f t="shared" si="27"/>
        <v>0</v>
      </c>
      <c r="U50" s="13">
        <f t="shared" si="27"/>
        <v>0</v>
      </c>
      <c r="V50" s="13">
        <f t="shared" si="27"/>
        <v>0</v>
      </c>
      <c r="W50" s="13">
        <f t="shared" si="27"/>
        <v>0</v>
      </c>
      <c r="X50" s="13">
        <f t="shared" si="27"/>
        <v>0</v>
      </c>
      <c r="Y50" s="13">
        <f t="shared" si="27"/>
        <v>0</v>
      </c>
      <c r="Z50" s="13">
        <f t="shared" si="27"/>
        <v>0</v>
      </c>
      <c r="AA50" s="13">
        <f t="shared" si="27"/>
        <v>0</v>
      </c>
      <c r="AB50" s="13">
        <f t="shared" si="27"/>
        <v>0</v>
      </c>
      <c r="AC50" s="13">
        <f t="shared" si="27"/>
        <v>0</v>
      </c>
      <c r="AD50" s="13">
        <f t="shared" si="28"/>
        <v>0</v>
      </c>
      <c r="AE50" s="13">
        <f t="shared" si="28"/>
        <v>0</v>
      </c>
      <c r="AF50" s="13">
        <f t="shared" si="28"/>
        <v>0</v>
      </c>
      <c r="AG50" s="13">
        <f t="shared" si="28"/>
        <v>0</v>
      </c>
      <c r="AH50" s="13">
        <f t="shared" si="28"/>
        <v>0</v>
      </c>
      <c r="AI50" s="13">
        <f t="shared" si="28"/>
        <v>0</v>
      </c>
      <c r="AJ50" s="13">
        <f t="shared" si="28"/>
        <v>0</v>
      </c>
      <c r="AK50" s="13">
        <f t="shared" si="28"/>
        <v>0</v>
      </c>
      <c r="AL50" s="13">
        <f t="shared" si="28"/>
        <v>0</v>
      </c>
      <c r="AM50" s="13">
        <f t="shared" si="28"/>
        <v>0</v>
      </c>
      <c r="AN50" s="13">
        <f t="shared" si="29"/>
        <v>0</v>
      </c>
      <c r="AO50" s="13">
        <f t="shared" si="29"/>
        <v>0</v>
      </c>
      <c r="AP50" s="13">
        <f t="shared" si="29"/>
        <v>0</v>
      </c>
      <c r="AQ50" s="13">
        <f t="shared" si="29"/>
        <v>0</v>
      </c>
      <c r="AR50" s="13">
        <f t="shared" si="29"/>
        <v>0</v>
      </c>
      <c r="AS50" s="13">
        <f t="shared" si="29"/>
        <v>0</v>
      </c>
      <c r="AT50" s="13">
        <f t="shared" si="29"/>
        <v>0</v>
      </c>
      <c r="AU50" s="13">
        <f t="shared" si="29"/>
        <v>0</v>
      </c>
      <c r="AV50" s="13">
        <f t="shared" si="29"/>
        <v>0</v>
      </c>
      <c r="AW50" s="13">
        <f t="shared" si="29"/>
        <v>48.994477633122784</v>
      </c>
      <c r="AX50" s="13">
        <f t="shared" si="30"/>
        <v>-1</v>
      </c>
      <c r="AY50" s="13">
        <f t="shared" si="30"/>
        <v>-1</v>
      </c>
      <c r="AZ50" s="13">
        <f t="shared" si="30"/>
        <v>-1</v>
      </c>
      <c r="BA50" s="13">
        <f t="shared" si="30"/>
        <v>-1</v>
      </c>
      <c r="BB50" s="13">
        <f t="shared" si="30"/>
        <v>-1</v>
      </c>
      <c r="BC50" s="13">
        <f t="shared" si="30"/>
        <v>-1</v>
      </c>
    </row>
    <row r="51" spans="9:55" x14ac:dyDescent="0.25">
      <c r="I51" s="17">
        <v>56615</v>
      </c>
      <c r="J51" s="13">
        <f t="shared" si="17"/>
        <v>35</v>
      </c>
      <c r="K51" s="13">
        <v>1</v>
      </c>
      <c r="L51" s="13">
        <f t="shared" si="6"/>
        <v>0</v>
      </c>
      <c r="M51" s="18">
        <f t="shared" si="13"/>
        <v>0.49994477633122786</v>
      </c>
      <c r="N51" s="19">
        <f t="shared" si="14"/>
        <v>50.994367185785244</v>
      </c>
      <c r="O51" s="18">
        <f t="shared" si="15"/>
        <v>51.994367185785244</v>
      </c>
      <c r="P51" s="18">
        <f t="shared" si="7"/>
        <v>0</v>
      </c>
      <c r="Q51" s="18">
        <f t="shared" si="18"/>
        <v>50.994367185785244</v>
      </c>
      <c r="R51" s="18">
        <f t="shared" si="16"/>
        <v>62.27594426675568</v>
      </c>
      <c r="T51" s="13">
        <f t="shared" si="27"/>
        <v>0</v>
      </c>
      <c r="U51" s="13">
        <f t="shared" si="27"/>
        <v>0</v>
      </c>
      <c r="V51" s="13">
        <f t="shared" si="27"/>
        <v>0</v>
      </c>
      <c r="W51" s="13">
        <f t="shared" si="27"/>
        <v>0</v>
      </c>
      <c r="X51" s="13">
        <f t="shared" si="27"/>
        <v>0</v>
      </c>
      <c r="Y51" s="13">
        <f t="shared" si="27"/>
        <v>0</v>
      </c>
      <c r="Z51" s="13">
        <f t="shared" si="27"/>
        <v>0</v>
      </c>
      <c r="AA51" s="13">
        <f t="shared" si="27"/>
        <v>0</v>
      </c>
      <c r="AB51" s="13">
        <f t="shared" si="27"/>
        <v>0</v>
      </c>
      <c r="AC51" s="13">
        <f t="shared" si="27"/>
        <v>0</v>
      </c>
      <c r="AD51" s="13">
        <f t="shared" si="28"/>
        <v>0</v>
      </c>
      <c r="AE51" s="13">
        <f t="shared" si="28"/>
        <v>0</v>
      </c>
      <c r="AF51" s="13">
        <f t="shared" si="28"/>
        <v>0</v>
      </c>
      <c r="AG51" s="13">
        <f t="shared" si="28"/>
        <v>0</v>
      </c>
      <c r="AH51" s="13">
        <f t="shared" si="28"/>
        <v>0</v>
      </c>
      <c r="AI51" s="13">
        <f t="shared" si="28"/>
        <v>0</v>
      </c>
      <c r="AJ51" s="13">
        <f t="shared" si="28"/>
        <v>0</v>
      </c>
      <c r="AK51" s="13">
        <f t="shared" si="28"/>
        <v>0</v>
      </c>
      <c r="AL51" s="13">
        <f t="shared" si="28"/>
        <v>0</v>
      </c>
      <c r="AM51" s="13">
        <f t="shared" si="28"/>
        <v>0</v>
      </c>
      <c r="AN51" s="13">
        <f t="shared" si="29"/>
        <v>0</v>
      </c>
      <c r="AO51" s="13">
        <f t="shared" si="29"/>
        <v>0</v>
      </c>
      <c r="AP51" s="13">
        <f t="shared" si="29"/>
        <v>0</v>
      </c>
      <c r="AQ51" s="13">
        <f t="shared" si="29"/>
        <v>0</v>
      </c>
      <c r="AR51" s="13">
        <f t="shared" si="29"/>
        <v>0</v>
      </c>
      <c r="AS51" s="13">
        <f t="shared" si="29"/>
        <v>0</v>
      </c>
      <c r="AT51" s="13">
        <f t="shared" si="29"/>
        <v>0</v>
      </c>
      <c r="AU51" s="13">
        <f t="shared" si="29"/>
        <v>0</v>
      </c>
      <c r="AV51" s="13">
        <f t="shared" si="29"/>
        <v>0</v>
      </c>
      <c r="AW51" s="13">
        <f t="shared" si="29"/>
        <v>0</v>
      </c>
      <c r="AX51" s="13">
        <f t="shared" si="30"/>
        <v>50.994367185785244</v>
      </c>
      <c r="AY51" s="13">
        <f t="shared" si="30"/>
        <v>-1</v>
      </c>
      <c r="AZ51" s="13">
        <f t="shared" si="30"/>
        <v>-1</v>
      </c>
      <c r="BA51" s="13">
        <f t="shared" si="30"/>
        <v>-1</v>
      </c>
      <c r="BB51" s="13">
        <f t="shared" si="30"/>
        <v>-1</v>
      </c>
      <c r="BC51" s="13">
        <f t="shared" si="30"/>
        <v>-1</v>
      </c>
    </row>
    <row r="52" spans="9:55" x14ac:dyDescent="0.25">
      <c r="I52" s="17">
        <v>56980</v>
      </c>
      <c r="J52" s="13">
        <f t="shared" si="17"/>
        <v>36</v>
      </c>
      <c r="K52" s="13">
        <v>1</v>
      </c>
      <c r="L52" s="13">
        <f t="shared" si="6"/>
        <v>0</v>
      </c>
      <c r="M52" s="18">
        <f t="shared" si="13"/>
        <v>0.5199436718578524</v>
      </c>
      <c r="N52" s="19">
        <f t="shared" si="14"/>
        <v>53.034254529500949</v>
      </c>
      <c r="O52" s="18">
        <f t="shared" si="15"/>
        <v>54.034254529500949</v>
      </c>
      <c r="P52" s="18">
        <f t="shared" si="7"/>
        <v>0</v>
      </c>
      <c r="Q52" s="18">
        <f t="shared" si="18"/>
        <v>53.034254529500949</v>
      </c>
      <c r="R52" s="18">
        <f t="shared" si="16"/>
        <v>65.174222594758348</v>
      </c>
      <c r="T52" s="13">
        <f t="shared" si="27"/>
        <v>0</v>
      </c>
      <c r="U52" s="13">
        <f t="shared" si="27"/>
        <v>0</v>
      </c>
      <c r="V52" s="13">
        <f t="shared" si="27"/>
        <v>0</v>
      </c>
      <c r="W52" s="13">
        <f t="shared" si="27"/>
        <v>0</v>
      </c>
      <c r="X52" s="13">
        <f t="shared" si="27"/>
        <v>0</v>
      </c>
      <c r="Y52" s="13">
        <f t="shared" si="27"/>
        <v>0</v>
      </c>
      <c r="Z52" s="13">
        <f t="shared" si="27"/>
        <v>0</v>
      </c>
      <c r="AA52" s="13">
        <f t="shared" si="27"/>
        <v>0</v>
      </c>
      <c r="AB52" s="13">
        <f t="shared" si="27"/>
        <v>0</v>
      </c>
      <c r="AC52" s="13">
        <f t="shared" si="27"/>
        <v>0</v>
      </c>
      <c r="AD52" s="13">
        <f t="shared" si="28"/>
        <v>0</v>
      </c>
      <c r="AE52" s="13">
        <f t="shared" si="28"/>
        <v>0</v>
      </c>
      <c r="AF52" s="13">
        <f t="shared" si="28"/>
        <v>0</v>
      </c>
      <c r="AG52" s="13">
        <f t="shared" si="28"/>
        <v>0</v>
      </c>
      <c r="AH52" s="13">
        <f t="shared" si="28"/>
        <v>0</v>
      </c>
      <c r="AI52" s="13">
        <f t="shared" si="28"/>
        <v>0</v>
      </c>
      <c r="AJ52" s="13">
        <f t="shared" si="28"/>
        <v>0</v>
      </c>
      <c r="AK52" s="13">
        <f t="shared" si="28"/>
        <v>0</v>
      </c>
      <c r="AL52" s="13">
        <f t="shared" si="28"/>
        <v>0</v>
      </c>
      <c r="AM52" s="13">
        <f t="shared" si="28"/>
        <v>0</v>
      </c>
      <c r="AN52" s="13">
        <f t="shared" si="29"/>
        <v>0</v>
      </c>
      <c r="AO52" s="13">
        <f t="shared" si="29"/>
        <v>0</v>
      </c>
      <c r="AP52" s="13">
        <f t="shared" si="29"/>
        <v>0</v>
      </c>
      <c r="AQ52" s="13">
        <f t="shared" si="29"/>
        <v>0</v>
      </c>
      <c r="AR52" s="13">
        <f t="shared" si="29"/>
        <v>0</v>
      </c>
      <c r="AS52" s="13">
        <f t="shared" si="29"/>
        <v>0</v>
      </c>
      <c r="AT52" s="13">
        <f t="shared" si="29"/>
        <v>0</v>
      </c>
      <c r="AU52" s="13">
        <f t="shared" si="29"/>
        <v>0</v>
      </c>
      <c r="AV52" s="13">
        <f t="shared" si="29"/>
        <v>0</v>
      </c>
      <c r="AW52" s="13">
        <f t="shared" si="29"/>
        <v>0</v>
      </c>
      <c r="AX52" s="13">
        <f t="shared" si="30"/>
        <v>0</v>
      </c>
      <c r="AY52" s="13">
        <f t="shared" si="30"/>
        <v>53.034254529500949</v>
      </c>
      <c r="AZ52" s="13">
        <f t="shared" si="30"/>
        <v>-1</v>
      </c>
      <c r="BA52" s="13">
        <f t="shared" si="30"/>
        <v>-1</v>
      </c>
      <c r="BB52" s="13">
        <f t="shared" si="30"/>
        <v>-1</v>
      </c>
      <c r="BC52" s="13">
        <f t="shared" si="30"/>
        <v>-1</v>
      </c>
    </row>
    <row r="53" spans="9:55" x14ac:dyDescent="0.25">
      <c r="I53" s="17">
        <v>57346</v>
      </c>
      <c r="J53" s="13">
        <f t="shared" si="17"/>
        <v>37</v>
      </c>
      <c r="K53" s="13">
        <v>1</v>
      </c>
      <c r="L53" s="13">
        <f t="shared" si="6"/>
        <v>0</v>
      </c>
      <c r="M53" s="18">
        <f t="shared" si="13"/>
        <v>0.54034254529500947</v>
      </c>
      <c r="N53" s="19">
        <f t="shared" si="14"/>
        <v>55.114939620090965</v>
      </c>
      <c r="O53" s="18">
        <f t="shared" si="15"/>
        <v>56.114939620090965</v>
      </c>
      <c r="P53" s="18">
        <f t="shared" si="7"/>
        <v>0</v>
      </c>
      <c r="Q53" s="18">
        <f t="shared" si="18"/>
        <v>55.114939620090965</v>
      </c>
      <c r="R53" s="18">
        <f t="shared" si="16"/>
        <v>68.159449272601094</v>
      </c>
      <c r="T53" s="13">
        <f t="shared" si="27"/>
        <v>0</v>
      </c>
      <c r="U53" s="13">
        <f t="shared" si="27"/>
        <v>0</v>
      </c>
      <c r="V53" s="13">
        <f t="shared" si="27"/>
        <v>0</v>
      </c>
      <c r="W53" s="13">
        <f t="shared" si="27"/>
        <v>0</v>
      </c>
      <c r="X53" s="13">
        <f t="shared" si="27"/>
        <v>0</v>
      </c>
      <c r="Y53" s="13">
        <f t="shared" si="27"/>
        <v>0</v>
      </c>
      <c r="Z53" s="13">
        <f t="shared" si="27"/>
        <v>0</v>
      </c>
      <c r="AA53" s="13">
        <f t="shared" si="27"/>
        <v>0</v>
      </c>
      <c r="AB53" s="13">
        <f t="shared" si="27"/>
        <v>0</v>
      </c>
      <c r="AC53" s="13">
        <f t="shared" si="27"/>
        <v>0</v>
      </c>
      <c r="AD53" s="13">
        <f t="shared" si="28"/>
        <v>0</v>
      </c>
      <c r="AE53" s="13">
        <f t="shared" si="28"/>
        <v>0</v>
      </c>
      <c r="AF53" s="13">
        <f t="shared" si="28"/>
        <v>0</v>
      </c>
      <c r="AG53" s="13">
        <f t="shared" si="28"/>
        <v>0</v>
      </c>
      <c r="AH53" s="13">
        <f t="shared" si="28"/>
        <v>0</v>
      </c>
      <c r="AI53" s="13">
        <f t="shared" si="28"/>
        <v>0</v>
      </c>
      <c r="AJ53" s="13">
        <f t="shared" si="28"/>
        <v>0</v>
      </c>
      <c r="AK53" s="13">
        <f t="shared" si="28"/>
        <v>0</v>
      </c>
      <c r="AL53" s="13">
        <f t="shared" si="28"/>
        <v>0</v>
      </c>
      <c r="AM53" s="13">
        <f t="shared" si="28"/>
        <v>0</v>
      </c>
      <c r="AN53" s="13">
        <f t="shared" si="29"/>
        <v>0</v>
      </c>
      <c r="AO53" s="13">
        <f t="shared" si="29"/>
        <v>0</v>
      </c>
      <c r="AP53" s="13">
        <f t="shared" si="29"/>
        <v>0</v>
      </c>
      <c r="AQ53" s="13">
        <f t="shared" si="29"/>
        <v>0</v>
      </c>
      <c r="AR53" s="13">
        <f t="shared" si="29"/>
        <v>0</v>
      </c>
      <c r="AS53" s="13">
        <f t="shared" si="29"/>
        <v>0</v>
      </c>
      <c r="AT53" s="13">
        <f t="shared" si="29"/>
        <v>0</v>
      </c>
      <c r="AU53" s="13">
        <f t="shared" si="29"/>
        <v>0</v>
      </c>
      <c r="AV53" s="13">
        <f t="shared" si="29"/>
        <v>0</v>
      </c>
      <c r="AW53" s="13">
        <f t="shared" si="29"/>
        <v>0</v>
      </c>
      <c r="AX53" s="13">
        <f t="shared" si="30"/>
        <v>0</v>
      </c>
      <c r="AY53" s="13">
        <f t="shared" si="30"/>
        <v>0</v>
      </c>
      <c r="AZ53" s="13">
        <f t="shared" si="30"/>
        <v>55.114939620090965</v>
      </c>
      <c r="BA53" s="13">
        <f t="shared" si="30"/>
        <v>-1</v>
      </c>
      <c r="BB53" s="13">
        <f t="shared" si="30"/>
        <v>-1</v>
      </c>
      <c r="BC53" s="13">
        <f t="shared" si="30"/>
        <v>-1</v>
      </c>
    </row>
    <row r="54" spans="9:55" x14ac:dyDescent="0.25">
      <c r="I54" s="17">
        <v>57711</v>
      </c>
      <c r="J54" s="13">
        <f t="shared" si="17"/>
        <v>38</v>
      </c>
      <c r="K54" s="13">
        <v>1</v>
      </c>
      <c r="L54" s="13">
        <f t="shared" si="6"/>
        <v>0</v>
      </c>
      <c r="M54" s="18">
        <f t="shared" si="13"/>
        <v>0.56114939620090964</v>
      </c>
      <c r="N54" s="19">
        <f t="shared" si="14"/>
        <v>57.237238412492786</v>
      </c>
      <c r="O54" s="18">
        <f t="shared" si="15"/>
        <v>58.237238412492786</v>
      </c>
      <c r="P54" s="18">
        <f t="shared" si="7"/>
        <v>0</v>
      </c>
      <c r="Q54" s="18">
        <f t="shared" si="18"/>
        <v>57.237238412492786</v>
      </c>
      <c r="R54" s="18">
        <f t="shared" si="16"/>
        <v>71.234232750779128</v>
      </c>
      <c r="T54" s="13">
        <f t="shared" si="27"/>
        <v>0</v>
      </c>
      <c r="U54" s="13">
        <f t="shared" si="27"/>
        <v>0</v>
      </c>
      <c r="V54" s="13">
        <f t="shared" si="27"/>
        <v>0</v>
      </c>
      <c r="W54" s="13">
        <f t="shared" si="27"/>
        <v>0</v>
      </c>
      <c r="X54" s="13">
        <f t="shared" si="27"/>
        <v>0</v>
      </c>
      <c r="Y54" s="13">
        <f t="shared" si="27"/>
        <v>0</v>
      </c>
      <c r="Z54" s="13">
        <f t="shared" si="27"/>
        <v>0</v>
      </c>
      <c r="AA54" s="13">
        <f t="shared" si="27"/>
        <v>0</v>
      </c>
      <c r="AB54" s="13">
        <f t="shared" si="27"/>
        <v>0</v>
      </c>
      <c r="AC54" s="13">
        <f t="shared" si="27"/>
        <v>0</v>
      </c>
      <c r="AD54" s="13">
        <f t="shared" si="28"/>
        <v>0</v>
      </c>
      <c r="AE54" s="13">
        <f t="shared" si="28"/>
        <v>0</v>
      </c>
      <c r="AF54" s="13">
        <f t="shared" si="28"/>
        <v>0</v>
      </c>
      <c r="AG54" s="13">
        <f t="shared" si="28"/>
        <v>0</v>
      </c>
      <c r="AH54" s="13">
        <f t="shared" si="28"/>
        <v>0</v>
      </c>
      <c r="AI54" s="13">
        <f t="shared" si="28"/>
        <v>0</v>
      </c>
      <c r="AJ54" s="13">
        <f t="shared" si="28"/>
        <v>0</v>
      </c>
      <c r="AK54" s="13">
        <f t="shared" si="28"/>
        <v>0</v>
      </c>
      <c r="AL54" s="13">
        <f t="shared" si="28"/>
        <v>0</v>
      </c>
      <c r="AM54" s="13">
        <f t="shared" si="28"/>
        <v>0</v>
      </c>
      <c r="AN54" s="13">
        <f t="shared" si="29"/>
        <v>0</v>
      </c>
      <c r="AO54" s="13">
        <f t="shared" si="29"/>
        <v>0</v>
      </c>
      <c r="AP54" s="13">
        <f t="shared" si="29"/>
        <v>0</v>
      </c>
      <c r="AQ54" s="13">
        <f t="shared" si="29"/>
        <v>0</v>
      </c>
      <c r="AR54" s="13">
        <f t="shared" si="29"/>
        <v>0</v>
      </c>
      <c r="AS54" s="13">
        <f t="shared" si="29"/>
        <v>0</v>
      </c>
      <c r="AT54" s="13">
        <f t="shared" si="29"/>
        <v>0</v>
      </c>
      <c r="AU54" s="13">
        <f t="shared" si="29"/>
        <v>0</v>
      </c>
      <c r="AV54" s="13">
        <f t="shared" si="29"/>
        <v>0</v>
      </c>
      <c r="AW54" s="13">
        <f t="shared" si="29"/>
        <v>0</v>
      </c>
      <c r="AX54" s="13">
        <f t="shared" si="30"/>
        <v>0</v>
      </c>
      <c r="AY54" s="13">
        <f t="shared" si="30"/>
        <v>0</v>
      </c>
      <c r="AZ54" s="13">
        <f t="shared" si="30"/>
        <v>0</v>
      </c>
      <c r="BA54" s="13">
        <f t="shared" si="30"/>
        <v>57.237238412492786</v>
      </c>
      <c r="BB54" s="13">
        <f t="shared" si="30"/>
        <v>-1</v>
      </c>
      <c r="BC54" s="13">
        <f t="shared" si="30"/>
        <v>-1</v>
      </c>
    </row>
    <row r="55" spans="9:55" x14ac:dyDescent="0.25">
      <c r="I55" s="17">
        <v>58076</v>
      </c>
      <c r="J55" s="13">
        <f t="shared" si="17"/>
        <v>39</v>
      </c>
      <c r="K55" s="13">
        <v>1</v>
      </c>
      <c r="L55" s="13">
        <f t="shared" si="6"/>
        <v>0</v>
      </c>
      <c r="M55" s="18">
        <f t="shared" si="13"/>
        <v>0.58237238412492787</v>
      </c>
      <c r="N55" s="19">
        <f t="shared" si="14"/>
        <v>59.40198318074264</v>
      </c>
      <c r="O55" s="18">
        <f t="shared" si="15"/>
        <v>60.40198318074264</v>
      </c>
      <c r="P55" s="18">
        <f t="shared" si="7"/>
        <v>0</v>
      </c>
      <c r="Q55" s="18">
        <f t="shared" si="18"/>
        <v>59.40198318074264</v>
      </c>
      <c r="R55" s="18">
        <f t="shared" si="16"/>
        <v>74.40125973330251</v>
      </c>
      <c r="T55" s="13">
        <f t="shared" si="27"/>
        <v>0</v>
      </c>
      <c r="U55" s="13">
        <f t="shared" si="27"/>
        <v>0</v>
      </c>
      <c r="V55" s="13">
        <f t="shared" si="27"/>
        <v>0</v>
      </c>
      <c r="W55" s="13">
        <f t="shared" si="27"/>
        <v>0</v>
      </c>
      <c r="X55" s="13">
        <f t="shared" si="27"/>
        <v>0</v>
      </c>
      <c r="Y55" s="13">
        <f t="shared" si="27"/>
        <v>0</v>
      </c>
      <c r="Z55" s="13">
        <f t="shared" si="27"/>
        <v>0</v>
      </c>
      <c r="AA55" s="13">
        <f t="shared" si="27"/>
        <v>0</v>
      </c>
      <c r="AB55" s="13">
        <f t="shared" si="27"/>
        <v>0</v>
      </c>
      <c r="AC55" s="13">
        <f t="shared" si="27"/>
        <v>0</v>
      </c>
      <c r="AD55" s="13">
        <f t="shared" si="28"/>
        <v>0</v>
      </c>
      <c r="AE55" s="13">
        <f t="shared" si="28"/>
        <v>0</v>
      </c>
      <c r="AF55" s="13">
        <f t="shared" si="28"/>
        <v>0</v>
      </c>
      <c r="AG55" s="13">
        <f t="shared" si="28"/>
        <v>0</v>
      </c>
      <c r="AH55" s="13">
        <f t="shared" si="28"/>
        <v>0</v>
      </c>
      <c r="AI55" s="13">
        <f t="shared" si="28"/>
        <v>0</v>
      </c>
      <c r="AJ55" s="13">
        <f t="shared" si="28"/>
        <v>0</v>
      </c>
      <c r="AK55" s="13">
        <f t="shared" si="28"/>
        <v>0</v>
      </c>
      <c r="AL55" s="13">
        <f t="shared" si="28"/>
        <v>0</v>
      </c>
      <c r="AM55" s="13">
        <f t="shared" si="28"/>
        <v>0</v>
      </c>
      <c r="AN55" s="13">
        <f t="shared" si="29"/>
        <v>0</v>
      </c>
      <c r="AO55" s="13">
        <f t="shared" si="29"/>
        <v>0</v>
      </c>
      <c r="AP55" s="13">
        <f t="shared" si="29"/>
        <v>0</v>
      </c>
      <c r="AQ55" s="13">
        <f t="shared" si="29"/>
        <v>0</v>
      </c>
      <c r="AR55" s="13">
        <f t="shared" si="29"/>
        <v>0</v>
      </c>
      <c r="AS55" s="13">
        <f t="shared" si="29"/>
        <v>0</v>
      </c>
      <c r="AT55" s="13">
        <f t="shared" si="29"/>
        <v>0</v>
      </c>
      <c r="AU55" s="13">
        <f t="shared" si="29"/>
        <v>0</v>
      </c>
      <c r="AV55" s="13">
        <f t="shared" si="29"/>
        <v>0</v>
      </c>
      <c r="AW55" s="13">
        <f t="shared" si="29"/>
        <v>0</v>
      </c>
      <c r="AX55" s="13">
        <f t="shared" si="30"/>
        <v>0</v>
      </c>
      <c r="AY55" s="13">
        <f t="shared" si="30"/>
        <v>0</v>
      </c>
      <c r="AZ55" s="13">
        <f t="shared" si="30"/>
        <v>0</v>
      </c>
      <c r="BA55" s="13">
        <f t="shared" si="30"/>
        <v>0</v>
      </c>
      <c r="BB55" s="13">
        <f t="shared" si="30"/>
        <v>59.40198318074264</v>
      </c>
      <c r="BC55" s="13">
        <f t="shared" si="30"/>
        <v>-1</v>
      </c>
    </row>
    <row r="56" spans="9:55" x14ac:dyDescent="0.25">
      <c r="I56" s="17">
        <v>58441</v>
      </c>
      <c r="J56" s="13">
        <f t="shared" si="17"/>
        <v>40</v>
      </c>
      <c r="K56" s="13">
        <v>1</v>
      </c>
      <c r="L56" s="13">
        <f t="shared" si="6"/>
        <v>0</v>
      </c>
      <c r="M56" s="18">
        <f t="shared" si="13"/>
        <v>0.60401983180742647</v>
      </c>
      <c r="N56" s="19">
        <f t="shared" si="14"/>
        <v>61.610022844357495</v>
      </c>
      <c r="O56" s="18">
        <f t="shared" si="15"/>
        <v>62.610022844357495</v>
      </c>
      <c r="P56" s="18">
        <f t="shared" si="7"/>
        <v>0</v>
      </c>
      <c r="Q56" s="18">
        <f t="shared" si="18"/>
        <v>61.610022844357495</v>
      </c>
      <c r="R56" s="18">
        <f t="shared" si="16"/>
        <v>77.663297525301587</v>
      </c>
      <c r="T56" s="13">
        <f t="shared" si="27"/>
        <v>0</v>
      </c>
      <c r="U56" s="13">
        <f t="shared" si="27"/>
        <v>0</v>
      </c>
      <c r="V56" s="13">
        <f t="shared" si="27"/>
        <v>0</v>
      </c>
      <c r="W56" s="13">
        <f t="shared" si="27"/>
        <v>0</v>
      </c>
      <c r="X56" s="13">
        <f t="shared" si="27"/>
        <v>0</v>
      </c>
      <c r="Y56" s="13">
        <f t="shared" si="27"/>
        <v>0</v>
      </c>
      <c r="Z56" s="13">
        <f t="shared" si="27"/>
        <v>0</v>
      </c>
      <c r="AA56" s="13">
        <f t="shared" si="27"/>
        <v>0</v>
      </c>
      <c r="AB56" s="13">
        <f t="shared" si="27"/>
        <v>0</v>
      </c>
      <c r="AC56" s="13">
        <f t="shared" si="27"/>
        <v>0</v>
      </c>
      <c r="AD56" s="13">
        <f t="shared" si="28"/>
        <v>0</v>
      </c>
      <c r="AE56" s="13">
        <f t="shared" si="28"/>
        <v>0</v>
      </c>
      <c r="AF56" s="13">
        <f t="shared" si="28"/>
        <v>0</v>
      </c>
      <c r="AG56" s="13">
        <f t="shared" si="28"/>
        <v>0</v>
      </c>
      <c r="AH56" s="13">
        <f t="shared" si="28"/>
        <v>0</v>
      </c>
      <c r="AI56" s="13">
        <f t="shared" si="28"/>
        <v>0</v>
      </c>
      <c r="AJ56" s="13">
        <f t="shared" si="28"/>
        <v>0</v>
      </c>
      <c r="AK56" s="13">
        <f t="shared" si="28"/>
        <v>0</v>
      </c>
      <c r="AL56" s="13">
        <f t="shared" si="28"/>
        <v>0</v>
      </c>
      <c r="AM56" s="13">
        <f t="shared" si="28"/>
        <v>0</v>
      </c>
      <c r="AN56" s="13">
        <f t="shared" si="29"/>
        <v>0</v>
      </c>
      <c r="AO56" s="13">
        <f t="shared" si="29"/>
        <v>0</v>
      </c>
      <c r="AP56" s="13">
        <f t="shared" si="29"/>
        <v>0</v>
      </c>
      <c r="AQ56" s="13">
        <f t="shared" si="29"/>
        <v>0</v>
      </c>
      <c r="AR56" s="13">
        <f t="shared" si="29"/>
        <v>0</v>
      </c>
      <c r="AS56" s="13">
        <f t="shared" si="29"/>
        <v>0</v>
      </c>
      <c r="AT56" s="13">
        <f t="shared" si="29"/>
        <v>0</v>
      </c>
      <c r="AU56" s="13">
        <f t="shared" si="29"/>
        <v>0</v>
      </c>
      <c r="AV56" s="13">
        <f t="shared" si="29"/>
        <v>0</v>
      </c>
      <c r="AW56" s="13">
        <f t="shared" si="29"/>
        <v>0</v>
      </c>
      <c r="AX56" s="13">
        <f t="shared" si="30"/>
        <v>0</v>
      </c>
      <c r="AY56" s="13">
        <f t="shared" si="30"/>
        <v>0</v>
      </c>
      <c r="AZ56" s="13">
        <f t="shared" si="30"/>
        <v>0</v>
      </c>
      <c r="BA56" s="13">
        <f t="shared" si="30"/>
        <v>0</v>
      </c>
      <c r="BB56" s="13">
        <f t="shared" si="30"/>
        <v>0</v>
      </c>
      <c r="BC56" s="13">
        <f t="shared" si="30"/>
        <v>61.610022844357495</v>
      </c>
    </row>
    <row r="57" spans="9:55" x14ac:dyDescent="0.25">
      <c r="I57" s="17"/>
      <c r="M57" s="18"/>
      <c r="N57" s="19"/>
      <c r="O57" s="18"/>
      <c r="P57" s="18"/>
      <c r="Q57" s="18"/>
      <c r="R57" s="18"/>
    </row>
    <row r="58" spans="9:55" x14ac:dyDescent="0.25">
      <c r="I58" s="17"/>
      <c r="M58" s="18"/>
      <c r="N58" s="19"/>
      <c r="O58" s="18"/>
      <c r="P58" s="18"/>
      <c r="Q58" s="18"/>
      <c r="R58" s="18"/>
    </row>
  </sheetData>
  <sheetProtection algorithmName="SHA-512" hashValue="cztt9kPaquKHgwbVSAAlTJW1v2p+tgHaNAW7QVbKYB91+ekoI6wGxTRlQcUTRNhUVyHpdumPoWp3GLiALuCbJQ==" saltValue="s2Gm/niTOY8Du/ZywKPhew==" spinCount="100000" sheet="1" objects="1" scenarios="1" selectLockedCells="1"/>
  <dataValidations count="1">
    <dataValidation type="decimal" allowBlank="1" showInputMessage="1" showErrorMessage="1" sqref="D6 D8 D12 D10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RIY vs. RIW</vt:lpstr>
      <vt:lpstr>'RIY vs. RIW'!alpha</vt:lpstr>
      <vt:lpstr>'RIY vs. RIW'!beta</vt:lpstr>
      <vt:lpstr>'RIY vs. RIW'!i</vt:lpstr>
      <vt:lpstr>'RIY vs. RIW'!kappa</vt:lpstr>
      <vt:lpstr>'RIY vs. RIW'!p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Kleinlein</dc:creator>
  <cp:lastModifiedBy>Claudia Frenz</cp:lastModifiedBy>
  <dcterms:created xsi:type="dcterms:W3CDTF">2020-03-31T15:18:22Z</dcterms:created>
  <dcterms:modified xsi:type="dcterms:W3CDTF">2020-04-07T10:09:43Z</dcterms:modified>
</cp:coreProperties>
</file>